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updateLinks="never" defaultThemeVersion="124226"/>
  <mc:AlternateContent xmlns:mc="http://schemas.openxmlformats.org/markup-compatibility/2006">
    <mc:Choice Requires="x15">
      <x15ac:absPath xmlns:x15ac="http://schemas.microsoft.com/office/spreadsheetml/2010/11/ac" url="C:\Users\amym6\ICR\LQT\"/>
    </mc:Choice>
  </mc:AlternateContent>
  <xr:revisionPtr revIDLastSave="0" documentId="8_{B8606809-9292-4C88-A442-339909E4253D}" xr6:coauthVersionLast="47" xr6:coauthVersionMax="47" xr10:uidLastSave="{00000000-0000-0000-0000-000000000000}"/>
  <bookViews>
    <workbookView xWindow="-108" yWindow="-108" windowWidth="23256" windowHeight="12456" xr2:uid="{00000000-000D-0000-FFFF-FFFF00000000}"/>
  </bookViews>
  <sheets>
    <sheet name="ICR Lease Proposal" sheetId="10" r:id="rId1"/>
    <sheet name="Credit Application" sheetId="14" r:id="rId2"/>
  </sheets>
  <definedNames>
    <definedName name="Check15" localSheetId="0">'ICR Lease Proposal'!#REF!</definedName>
    <definedName name="Check5" localSheetId="0">'ICR Lease Proposal'!#REF!</definedName>
    <definedName name="_xlnm.Print_Area" localSheetId="1">'Credit Application'!$A$1:$E$48</definedName>
    <definedName name="_xlnm.Print_Area" localSheetId="0">'ICR Lease Proposal'!$A$1:$D$53</definedName>
    <definedName name="Text10" localSheetId="1">'Credit Application'!$B$10</definedName>
    <definedName name="Text14" localSheetId="1">'Credit Application'!$C$12</definedName>
    <definedName name="Text18" localSheetId="1">'Credit Application'!$A$16</definedName>
    <definedName name="Text19" localSheetId="1">'Credit Application'!$B$16</definedName>
    <definedName name="Text2" localSheetId="1">'Credit Application'!$B$6</definedName>
    <definedName name="Text20" localSheetId="1">'Credit Application'!$C$16</definedName>
    <definedName name="Text7" localSheetId="1">'Credit Application'!#REF!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1" i="10" l="1"/>
  <c r="F13" i="10" l="1"/>
  <c r="F12" i="10"/>
  <c r="F11" i="10"/>
  <c r="F20" i="10" l="1"/>
  <c r="F19" i="10"/>
  <c r="F18" i="10"/>
  <c r="C19" i="10" l="1"/>
  <c r="C20" i="10" s="1"/>
  <c r="C13" i="10"/>
  <c r="C12" i="10"/>
  <c r="C11" i="10"/>
  <c r="B13" i="10"/>
  <c r="B12" i="10"/>
  <c r="B11" i="10"/>
  <c r="C22" i="10" l="1"/>
  <c r="C24" i="10" s="1"/>
</calcChain>
</file>

<file path=xl/sharedStrings.xml><?xml version="1.0" encoding="utf-8"?>
<sst xmlns="http://schemas.openxmlformats.org/spreadsheetml/2006/main" count="144" uniqueCount="89">
  <si>
    <t>EQUIPMENT COST:</t>
  </si>
  <si>
    <t>EQUIPMENT:</t>
  </si>
  <si>
    <t>GUARANTOR:</t>
  </si>
  <si>
    <t>To start the approval process please provide the following information:</t>
  </si>
  <si>
    <t>- Interim and prior year comparative financial statements</t>
  </si>
  <si>
    <t xml:space="preserve"> First and last payments</t>
  </si>
  <si>
    <t>First and last payments</t>
  </si>
  <si>
    <t>FINANCIAL INFO REQUIRED:</t>
  </si>
  <si>
    <t>Monthly Payment</t>
  </si>
  <si>
    <t xml:space="preserve">OPTION #1      </t>
  </si>
  <si>
    <t>Application Only* 
(no financial statements required)</t>
  </si>
  <si>
    <t>Equipment Cost:</t>
  </si>
  <si>
    <t>Tax Write-off:</t>
  </si>
  <si>
    <t>Estimated Tax Bracket:</t>
  </si>
  <si>
    <t>Cash Tax Savings:</t>
  </si>
  <si>
    <t>OPTION #2</t>
  </si>
  <si>
    <t xml:space="preserve">Option #1: Application Only, please provide the following information: </t>
  </si>
  <si>
    <t xml:space="preserve">Option #2: Full Disclosure,  please submit the above information plus: </t>
  </si>
  <si>
    <t>- Last two years corporate financial statement &amp; tax returns (if not reviewed or audited)</t>
  </si>
  <si>
    <t>AO</t>
  </si>
  <si>
    <t>deal size</t>
  </si>
  <si>
    <t>As Applicable</t>
  </si>
  <si>
    <t xml:space="preserve">             36 months</t>
  </si>
  <si>
    <t xml:space="preserve">             48 months</t>
  </si>
  <si>
    <t xml:space="preserve">             60 months</t>
  </si>
  <si>
    <t>ADVANCED PAYMENTS:</t>
  </si>
  <si>
    <t>The calculator presents a potential tax scenario. Please check with your tax adviser to confirm your benefit &amp; eligibility.</t>
  </si>
  <si>
    <t>The Tax Cuts and Jobs Act makes purchasing equipment more affordable!</t>
  </si>
  <si>
    <t>Business Legal Name</t>
  </si>
  <si>
    <t>Federal Tax Id</t>
  </si>
  <si>
    <t xml:space="preserve"> Date</t>
  </si>
  <si>
    <t>DBA (if any)</t>
  </si>
  <si>
    <t>Primary Contact</t>
  </si>
  <si>
    <t>Telephone #</t>
  </si>
  <si>
    <t>Email Address</t>
  </si>
  <si>
    <t>          </t>
  </si>
  <si>
    <t>Street Address, City, State, Zip</t>
  </si>
  <si>
    <t>Equipment Address (If different)</t>
  </si>
  <si>
    <t>     </t>
  </si>
  <si>
    <t>Date Business Started</t>
  </si>
  <si>
    <t>Date Business Incorporated</t>
  </si>
  <si>
    <t>Nature of Business</t>
  </si>
  <si>
    <t>Primary Bank</t>
  </si>
  <si>
    <t>Checking Account #</t>
  </si>
  <si>
    <t>Contact Name</t>
  </si>
  <si>
    <t xml:space="preserve">             </t>
  </si>
  <si>
    <t>Other Loan/Lease Company</t>
  </si>
  <si>
    <t>Account #</t>
  </si>
  <si>
    <t>Equipment Information</t>
  </si>
  <si>
    <t>See attached quote</t>
  </si>
  <si>
    <t>Equipment Description</t>
  </si>
  <si>
    <t>Vendor Name /Address</t>
  </si>
  <si>
    <t>Expected Delivery Date</t>
  </si>
  <si>
    <t>Equipment Type (new or used)</t>
  </si>
  <si>
    <t>Principal / Guarantor Information</t>
  </si>
  <si>
    <t>Principal Name (1)</t>
  </si>
  <si>
    <t>Principal Title</t>
  </si>
  <si>
    <t xml:space="preserve">Home Address, City, State, Zip </t>
  </si>
  <si>
    <t>Date of Birth</t>
  </si>
  <si>
    <t>Phone #</t>
  </si>
  <si>
    <t>Percent of Ownership</t>
  </si>
  <si>
    <t>Social Security #</t>
  </si>
  <si>
    <t>Principal Name (2)</t>
  </si>
  <si>
    <t>Principal Name (3)</t>
  </si>
  <si>
    <t>_______________________________________</t>
  </si>
  <si>
    <t>_____________________________________</t>
  </si>
  <si>
    <t>Signature of Principal/Guarantor #1</t>
  </si>
  <si>
    <t>Signature of Principal/Guarantor #2</t>
  </si>
  <si>
    <t>Signature of Principal/Guarantor #3</t>
  </si>
  <si>
    <t xml:space="preserve">Name &amp; Title                  </t>
  </si>
  <si>
    <t>*Maximum $1MM, leases are split between lenders</t>
  </si>
  <si>
    <t>- Completed credit application (2nd tab) &amp; signed proposal below</t>
  </si>
  <si>
    <t>- (If applicable) Last two years tax returns &amp; a personal financial statement from the shareholders (no older than 90 days)</t>
  </si>
  <si>
    <t>Financial Disclosure
 $100K minimum</t>
  </si>
  <si>
    <t>- Copy of the quote(s)</t>
  </si>
  <si>
    <t>Customer Name</t>
  </si>
  <si>
    <t>Equipment Model</t>
  </si>
  <si>
    <r>
      <t>Please return via fax or email to: Amy Pine 888/552-1868 or apine@icresources.biz</t>
    </r>
    <r>
      <rPr>
        <sz val="14"/>
        <color rgb="FF000000"/>
        <rFont val="Calibri"/>
        <family val="2"/>
      </rPr>
      <t xml:space="preserve"> </t>
    </r>
  </si>
  <si>
    <t>LESSEE/BORROWER:</t>
  </si>
  <si>
    <r>
      <t>PURCHASE OPTION:</t>
    </r>
    <r>
      <rPr>
        <sz val="8"/>
        <rFont val="Times New Roman"/>
        <family val="1"/>
      </rPr>
      <t>(not req for loan)</t>
    </r>
  </si>
  <si>
    <t>PROPOSAL DATE:</t>
  </si>
  <si>
    <t>FD</t>
  </si>
  <si>
    <t>x</t>
  </si>
  <si>
    <t xml:space="preserve">    $1.0 BUYOUT LEASE</t>
  </si>
  <si>
    <t>- Last 3 months of company bank statements</t>
  </si>
  <si>
    <t>x          21%</t>
  </si>
  <si>
    <t>February 1, 2023</t>
  </si>
  <si>
    <t>- 80% Bonus Depreciation Deduction</t>
  </si>
  <si>
    <t>- Section 179 Deduction (phases out after $2,890M)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</si>
</sst>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0.00000_);\(#,##0.00000\)"/>
    <numFmt numFmtId="165" formatCode="&quot;$&quot;#,##0.00"/>
    <numFmt numFmtId="166" formatCode="&quot;$&quot;#,##0"/>
    <numFmt numFmtId="167" formatCode="#,##0.00000"/>
    <numFmt numFmtId="168" formatCode="#,##0.0000_);\(#,##0.0000\)"/>
    <numFmt numFmtId="169" formatCode="#,##0.0;[Red]\-#,##0.0"/>
    <numFmt numFmtId="170" formatCode="0.00_)"/>
  </numFmts>
  <fonts count="52">
    <font>
      <sz val="12"/>
      <name val="Arial"/>
    </font>
    <font>
      <sz val="11"/>
      <color theme="1"/>
      <name val="Calibri"/>
      <family val="2"/>
      <scheme val="minor"/>
    </font>
    <font>
      <sz val="10"/>
      <name val="Arial"/>
      <family val="2"/>
    </font>
    <font>
      <sz val="13"/>
      <name val="Times New Roman"/>
      <family val="1"/>
    </font>
    <font>
      <sz val="10"/>
      <name val="Times New Roman"/>
      <family val="1"/>
    </font>
    <font>
      <sz val="10"/>
      <name val="Geneva"/>
    </font>
    <font>
      <b/>
      <sz val="10"/>
      <name val="Geneva"/>
    </font>
    <font>
      <b/>
      <sz val="13"/>
      <name val="Times New Roman"/>
      <family val="1"/>
    </font>
    <font>
      <sz val="12"/>
      <name val="Arial"/>
      <family val="2"/>
    </font>
    <font>
      <b/>
      <u/>
      <sz val="12"/>
      <name val="Times New Roman"/>
      <family val="1"/>
    </font>
    <font>
      <b/>
      <sz val="11"/>
      <color indexed="8"/>
      <name val="Times New Roman"/>
      <family val="1"/>
    </font>
    <font>
      <b/>
      <sz val="11"/>
      <name val="Times New Roman"/>
      <family val="1"/>
    </font>
    <font>
      <sz val="10"/>
      <name val="Arial"/>
      <family val="2"/>
    </font>
    <font>
      <b/>
      <sz val="12"/>
      <name val="Arial"/>
      <family val="2"/>
    </font>
    <font>
      <b/>
      <sz val="10"/>
      <name val="Arial"/>
      <family val="2"/>
    </font>
    <font>
      <b/>
      <sz val="20"/>
      <name val="Times New Roman"/>
      <family val="1"/>
    </font>
    <font>
      <b/>
      <sz val="10"/>
      <name val="Times New Roman"/>
      <family val="1"/>
    </font>
    <font>
      <b/>
      <sz val="18"/>
      <name val="Times New Roman"/>
      <family val="1"/>
    </font>
    <font>
      <b/>
      <sz val="8.5"/>
      <name val="Arial"/>
      <family val="2"/>
    </font>
    <font>
      <b/>
      <sz val="12"/>
      <color rgb="FF000000"/>
      <name val="Times New Roman"/>
      <family val="1"/>
    </font>
    <font>
      <sz val="13"/>
      <color theme="1"/>
      <name val="Times New Roman"/>
      <family val="1"/>
    </font>
    <font>
      <b/>
      <sz val="13"/>
      <color theme="1"/>
      <name val="Times New Roman"/>
      <family val="1"/>
    </font>
    <font>
      <u/>
      <sz val="13"/>
      <name val="Times New Roman"/>
      <family val="1"/>
    </font>
    <font>
      <u/>
      <sz val="13"/>
      <color theme="1"/>
      <name val="Times New Roman"/>
      <family val="1"/>
    </font>
    <font>
      <b/>
      <sz val="12"/>
      <name val="Times New Roman"/>
      <family val="1"/>
    </font>
    <font>
      <sz val="10"/>
      <color theme="1"/>
      <name val="Arial"/>
      <family val="2"/>
    </font>
    <font>
      <sz val="10"/>
      <color rgb="FF000000"/>
      <name val="Times New Roman"/>
      <family val="1"/>
    </font>
    <font>
      <sz val="12"/>
      <name val="Times New Roman"/>
      <family val="1"/>
    </font>
    <font>
      <b/>
      <sz val="14"/>
      <name val="Times New Roman"/>
      <family val="1"/>
    </font>
    <font>
      <b/>
      <sz val="7"/>
      <name val="Arial"/>
      <family val="2"/>
    </font>
    <font>
      <sz val="7"/>
      <name val="Arial"/>
      <family val="2"/>
    </font>
    <font>
      <sz val="8"/>
      <name val="Times New Roman"/>
      <family val="1"/>
    </font>
    <font>
      <b/>
      <sz val="12"/>
      <color rgb="FFFFFFFF"/>
      <name val="Arial"/>
      <family val="2"/>
    </font>
    <font>
      <b/>
      <sz val="10"/>
      <color rgb="FF000000"/>
      <name val="Times New Roman"/>
      <family val="1"/>
    </font>
    <font>
      <b/>
      <sz val="8"/>
      <color rgb="FF000000"/>
      <name val="Times New Roman"/>
      <family val="1"/>
    </font>
    <font>
      <sz val="8"/>
      <color rgb="FF000000"/>
      <name val="Times New Roman"/>
      <family val="1"/>
    </font>
    <font>
      <b/>
      <sz val="14"/>
      <color rgb="FF000000"/>
      <name val="Calibri"/>
      <family val="2"/>
    </font>
    <font>
      <sz val="14"/>
      <color rgb="FF000000"/>
      <name val="Calibri"/>
      <family val="2"/>
    </font>
    <font>
      <b/>
      <sz val="18"/>
      <color rgb="FF000000"/>
      <name val="Times New Roman"/>
      <family val="1"/>
    </font>
    <font>
      <sz val="8"/>
      <name val="Arial"/>
      <family val="2"/>
    </font>
    <font>
      <sz val="11"/>
      <name val="Times New Roman"/>
      <family val="1"/>
    </font>
    <font>
      <sz val="7"/>
      <name val="Small Fonts"/>
      <family val="2"/>
    </font>
    <font>
      <b/>
      <i/>
      <sz val="16"/>
      <name val="Helv"/>
    </font>
    <font>
      <sz val="12"/>
      <color rgb="FFFF0000"/>
      <name val="Arial"/>
      <family val="2"/>
    </font>
    <font>
      <sz val="10"/>
      <color rgb="FFFF0000"/>
      <name val="Geneva"/>
    </font>
    <font>
      <b/>
      <sz val="10"/>
      <color rgb="FFFF0000"/>
      <name val="Arial"/>
      <family val="2"/>
    </font>
    <font>
      <b/>
      <sz val="8.5"/>
      <color rgb="FFFF0000"/>
      <name val="Arial"/>
      <family val="2"/>
    </font>
    <font>
      <b/>
      <sz val="10"/>
      <color rgb="FFFF0000"/>
      <name val="Geneva"/>
    </font>
    <font>
      <sz val="10"/>
      <color rgb="FFFF0000"/>
      <name val="Arial"/>
      <family val="2"/>
    </font>
    <font>
      <sz val="12"/>
      <name val="Arial"/>
      <family val="2"/>
    </font>
    <font>
      <sz val="10"/>
      <name val="Arimo"/>
    </font>
    <font>
      <b/>
      <sz val="10"/>
      <name val="Arimo"/>
    </font>
  </fonts>
  <fills count="6">
    <fill>
      <patternFill patternType="none"/>
    </fill>
    <fill>
      <patternFill patternType="gray125"/>
    </fill>
    <fill>
      <patternFill patternType="solid">
        <fgColor indexed="12"/>
        <bgColor indexed="64"/>
      </patternFill>
    </fill>
    <fill>
      <patternFill patternType="solid">
        <fgColor indexed="22"/>
        <bgColor indexed="64"/>
      </patternFill>
    </fill>
    <fill>
      <patternFill patternType="solid">
        <fgColor theme="0" tint="-0.249977111117893"/>
        <bgColor indexed="64"/>
      </patternFill>
    </fill>
    <fill>
      <patternFill patternType="solid">
        <fgColor indexed="26"/>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s>
  <cellStyleXfs count="31">
    <xf numFmtId="39" fontId="0" fillId="0" borderId="0"/>
    <xf numFmtId="44" fontId="2" fillId="0" borderId="0" applyFont="0" applyFill="0" applyBorder="0" applyAlignment="0" applyProtection="0"/>
    <xf numFmtId="39" fontId="8" fillId="0" borderId="0"/>
    <xf numFmtId="0" fontId="12" fillId="0" borderId="0"/>
    <xf numFmtId="44" fontId="12" fillId="0" borderId="0" applyFont="0" applyFill="0" applyBorder="0" applyAlignment="0" applyProtection="0"/>
    <xf numFmtId="43" fontId="1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39" fontId="8" fillId="0" borderId="0"/>
    <xf numFmtId="0" fontId="2" fillId="0" borderId="0"/>
    <xf numFmtId="44" fontId="1" fillId="0" borderId="0" applyFont="0" applyFill="0" applyBorder="0" applyAlignment="0" applyProtection="0"/>
    <xf numFmtId="44" fontId="4" fillId="0" borderId="0" applyFont="0" applyFill="0" applyBorder="0" applyAlignment="0" applyProtection="0"/>
    <xf numFmtId="44" fontId="40" fillId="0" borderId="0" applyFont="0" applyFill="0" applyBorder="0" applyAlignment="0" applyProtection="0"/>
    <xf numFmtId="169" fontId="2" fillId="3" borderId="0" applyFont="0" applyBorder="0"/>
    <xf numFmtId="38" fontId="39" fillId="3" borderId="0" applyNumberFormat="0" applyBorder="0" applyAlignment="0" applyProtection="0"/>
    <xf numFmtId="10" fontId="39" fillId="5" borderId="2" applyNumberFormat="0" applyBorder="0" applyAlignment="0" applyProtection="0"/>
    <xf numFmtId="37" fontId="41" fillId="0" borderId="0"/>
    <xf numFmtId="170" fontId="42" fillId="0" borderId="0"/>
    <xf numFmtId="0" fontId="1" fillId="0" borderId="0"/>
    <xf numFmtId="0" fontId="4" fillId="0" borderId="0">
      <alignment horizontal="left"/>
    </xf>
    <xf numFmtId="0" fontId="1" fillId="0" borderId="0"/>
    <xf numFmtId="0" fontId="1" fillId="0" borderId="0"/>
    <xf numFmtId="0" fontId="4" fillId="0" borderId="0">
      <alignment horizontal="left"/>
    </xf>
    <xf numFmtId="0" fontId="40" fillId="0" borderId="0"/>
    <xf numFmtId="10" fontId="2" fillId="0" borderId="0" applyFont="0" applyFill="0" applyBorder="0" applyAlignment="0" applyProtection="0"/>
    <xf numFmtId="9" fontId="1" fillId="0" borderId="0" applyFont="0" applyFill="0" applyBorder="0" applyAlignment="0" applyProtection="0"/>
    <xf numFmtId="9" fontId="40" fillId="0" borderId="0" applyFont="0" applyFill="0" applyBorder="0" applyAlignment="0" applyProtection="0"/>
    <xf numFmtId="9" fontId="49" fillId="0" borderId="0" applyFont="0" applyFill="0" applyBorder="0" applyAlignment="0" applyProtection="0"/>
  </cellStyleXfs>
  <cellXfs count="162">
    <xf numFmtId="39" fontId="0" fillId="0" borderId="0" xfId="0"/>
    <xf numFmtId="39" fontId="8" fillId="0" borderId="0" xfId="2" applyBorder="1" applyAlignment="1" applyProtection="1">
      <alignment horizontal="center"/>
      <protection hidden="1"/>
    </xf>
    <xf numFmtId="39" fontId="3" fillId="0" borderId="0" xfId="2" applyFont="1"/>
    <xf numFmtId="39" fontId="8" fillId="0" borderId="0" xfId="2" applyFont="1"/>
    <xf numFmtId="39" fontId="4" fillId="0" borderId="0" xfId="2" applyFont="1"/>
    <xf numFmtId="39" fontId="2" fillId="0" borderId="0" xfId="2" applyFont="1"/>
    <xf numFmtId="39" fontId="2" fillId="0" borderId="0" xfId="2" applyFont="1" applyAlignment="1">
      <alignment horizontal="center"/>
    </xf>
    <xf numFmtId="39" fontId="4" fillId="0" borderId="0" xfId="2" quotePrefix="1" applyFont="1"/>
    <xf numFmtId="165" fontId="3" fillId="0" borderId="0" xfId="1" applyNumberFormat="1" applyFont="1" applyBorder="1" applyAlignment="1">
      <alignment horizontal="center"/>
    </xf>
    <xf numFmtId="39" fontId="8" fillId="0" borderId="0" xfId="2"/>
    <xf numFmtId="39" fontId="8" fillId="0" borderId="0" xfId="2" applyAlignment="1">
      <alignment horizontal="center"/>
    </xf>
    <xf numFmtId="39" fontId="0" fillId="0" borderId="0" xfId="0" applyBorder="1" applyAlignment="1">
      <alignment horizontal="center"/>
    </xf>
    <xf numFmtId="39" fontId="16" fillId="0" borderId="0" xfId="2" applyFont="1"/>
    <xf numFmtId="39" fontId="14" fillId="0" borderId="0" xfId="2" applyFont="1"/>
    <xf numFmtId="39" fontId="15" fillId="0" borderId="0" xfId="2" applyFont="1" applyAlignment="1"/>
    <xf numFmtId="39" fontId="17" fillId="0" borderId="0" xfId="2" applyFont="1" applyAlignment="1"/>
    <xf numFmtId="39" fontId="2" fillId="0" borderId="0" xfId="2" applyFont="1" applyAlignment="1">
      <alignment horizontal="right"/>
    </xf>
    <xf numFmtId="39" fontId="8" fillId="0" borderId="0" xfId="2" applyFont="1" applyAlignment="1">
      <alignment horizontal="center"/>
    </xf>
    <xf numFmtId="39" fontId="8" fillId="0" borderId="0" xfId="2" applyAlignment="1"/>
    <xf numFmtId="39" fontId="3" fillId="0" borderId="0" xfId="2" applyFont="1" applyAlignment="1">
      <alignment horizontal="center"/>
    </xf>
    <xf numFmtId="39" fontId="20" fillId="0" borderId="7" xfId="0" applyFont="1" applyBorder="1"/>
    <xf numFmtId="0" fontId="21" fillId="0" borderId="8" xfId="0" quotePrefix="1" applyNumberFormat="1" applyFont="1" applyBorder="1" applyAlignment="1">
      <alignment horizontal="center"/>
    </xf>
    <xf numFmtId="39" fontId="21" fillId="0" borderId="0" xfId="0" quotePrefix="1" applyFont="1" applyBorder="1" applyAlignment="1">
      <alignment horizontal="center"/>
    </xf>
    <xf numFmtId="39" fontId="3" fillId="0" borderId="9" xfId="0" applyFont="1" applyBorder="1"/>
    <xf numFmtId="166" fontId="3" fillId="0" borderId="6" xfId="1" applyNumberFormat="1" applyFont="1" applyBorder="1" applyAlignment="1">
      <alignment horizontal="right" indent="3"/>
    </xf>
    <xf numFmtId="165" fontId="3" fillId="0" borderId="0" xfId="1" applyNumberFormat="1" applyFont="1" applyBorder="1" applyAlignment="1">
      <alignment horizontal="right" indent="3"/>
    </xf>
    <xf numFmtId="166" fontId="22" fillId="0" borderId="6" xfId="1" applyNumberFormat="1" applyFont="1" applyBorder="1" applyAlignment="1">
      <alignment horizontal="right" indent="3"/>
    </xf>
    <xf numFmtId="165" fontId="22" fillId="0" borderId="0" xfId="1" applyNumberFormat="1" applyFont="1" applyBorder="1" applyAlignment="1">
      <alignment horizontal="right" indent="3"/>
    </xf>
    <xf numFmtId="166" fontId="23" fillId="0" borderId="6" xfId="0" applyNumberFormat="1" applyFont="1" applyBorder="1" applyAlignment="1">
      <alignment horizontal="right" indent="3"/>
    </xf>
    <xf numFmtId="39" fontId="23" fillId="0" borderId="0" xfId="0" applyFont="1" applyBorder="1" applyAlignment="1">
      <alignment horizontal="right" indent="3"/>
    </xf>
    <xf numFmtId="39" fontId="7" fillId="0" borderId="10" xfId="0" applyFont="1" applyBorder="1"/>
    <xf numFmtId="166" fontId="7" fillId="0" borderId="11" xfId="1" applyNumberFormat="1" applyFont="1" applyBorder="1" applyAlignment="1">
      <alignment horizontal="right" indent="3"/>
    </xf>
    <xf numFmtId="165" fontId="7" fillId="0" borderId="0" xfId="1" applyNumberFormat="1" applyFont="1" applyBorder="1" applyAlignment="1">
      <alignment horizontal="right" indent="3"/>
    </xf>
    <xf numFmtId="39" fontId="7" fillId="0" borderId="5" xfId="0" applyFont="1" applyBorder="1" applyAlignment="1">
      <alignment horizontal="left" indent="2"/>
    </xf>
    <xf numFmtId="39" fontId="19" fillId="0" borderId="0" xfId="0" applyFont="1" applyBorder="1" applyAlignment="1">
      <alignment horizontal="center"/>
    </xf>
    <xf numFmtId="39" fontId="3" fillId="0" borderId="12" xfId="2" applyFont="1" applyBorder="1"/>
    <xf numFmtId="39" fontId="3" fillId="0" borderId="13" xfId="2" applyFont="1" applyBorder="1" applyAlignment="1">
      <alignment vertical="center"/>
    </xf>
    <xf numFmtId="165" fontId="3" fillId="0" borderId="9" xfId="1" applyNumberFormat="1" applyFont="1" applyBorder="1" applyAlignment="1">
      <alignment horizontal="center"/>
    </xf>
    <xf numFmtId="39" fontId="3" fillId="0" borderId="13" xfId="2" applyFont="1" applyBorder="1"/>
    <xf numFmtId="165" fontId="3" fillId="0" borderId="14" xfId="1" applyNumberFormat="1" applyFont="1" applyBorder="1" applyAlignment="1">
      <alignment horizontal="center"/>
    </xf>
    <xf numFmtId="164" fontId="8" fillId="0" borderId="0" xfId="2" applyNumberFormat="1" applyFont="1"/>
    <xf numFmtId="39" fontId="3" fillId="0" borderId="15" xfId="2" applyFont="1" applyBorder="1"/>
    <xf numFmtId="39" fontId="19" fillId="0" borderId="16" xfId="0" applyFont="1" applyBorder="1" applyAlignment="1">
      <alignment horizontal="center"/>
    </xf>
    <xf numFmtId="39" fontId="11" fillId="0" borderId="14" xfId="2" applyFont="1" applyBorder="1" applyAlignment="1">
      <alignment horizontal="center" vertical="center" wrapText="1"/>
    </xf>
    <xf numFmtId="39" fontId="19" fillId="0" borderId="2" xfId="0" applyFont="1" applyBorder="1" applyAlignment="1">
      <alignment horizontal="center"/>
    </xf>
    <xf numFmtId="165" fontId="3" fillId="0" borderId="18" xfId="1" applyNumberFormat="1" applyFont="1" applyBorder="1" applyAlignment="1">
      <alignment horizontal="center"/>
    </xf>
    <xf numFmtId="165" fontId="3" fillId="0" borderId="17" xfId="1" applyNumberFormat="1" applyFont="1" applyBorder="1" applyAlignment="1">
      <alignment horizontal="center"/>
    </xf>
    <xf numFmtId="39" fontId="10" fillId="0" borderId="17" xfId="2" applyFont="1" applyBorder="1" applyAlignment="1">
      <alignment horizontal="center" vertical="center" wrapText="1"/>
    </xf>
    <xf numFmtId="39" fontId="9" fillId="0" borderId="0" xfId="2" applyFont="1" applyAlignment="1">
      <alignment horizontal="left" indent="1"/>
    </xf>
    <xf numFmtId="39" fontId="16" fillId="0" borderId="0" xfId="2" applyFont="1" applyAlignment="1">
      <alignment horizontal="left" indent="1"/>
    </xf>
    <xf numFmtId="39" fontId="4" fillId="0" borderId="0" xfId="2" quotePrefix="1" applyFont="1" applyAlignment="1">
      <alignment horizontal="left" indent="1"/>
    </xf>
    <xf numFmtId="39" fontId="3" fillId="0" borderId="0" xfId="2" applyFont="1" applyFill="1" applyProtection="1"/>
    <xf numFmtId="167" fontId="25" fillId="0" borderId="0" xfId="0" applyNumberFormat="1" applyFont="1" applyBorder="1" applyAlignment="1">
      <alignment horizontal="center"/>
    </xf>
    <xf numFmtId="39" fontId="8" fillId="0" borderId="0" xfId="2" applyBorder="1"/>
    <xf numFmtId="168" fontId="8" fillId="0" borderId="0" xfId="2" applyNumberFormat="1" applyBorder="1"/>
    <xf numFmtId="39" fontId="13" fillId="0" borderId="0" xfId="0" applyFont="1"/>
    <xf numFmtId="39" fontId="13" fillId="0" borderId="0" xfId="0" applyFont="1" applyBorder="1"/>
    <xf numFmtId="164" fontId="0" fillId="0" borderId="0" xfId="0" applyNumberFormat="1"/>
    <xf numFmtId="39" fontId="26" fillId="0" borderId="0" xfId="0" applyFont="1"/>
    <xf numFmtId="39" fontId="3" fillId="0" borderId="4" xfId="0" applyFont="1" applyBorder="1"/>
    <xf numFmtId="39" fontId="3" fillId="0" borderId="4" xfId="0" quotePrefix="1" applyFont="1" applyBorder="1" applyAlignment="1">
      <alignment horizontal="left" indent="2"/>
    </xf>
    <xf numFmtId="49" fontId="4" fillId="0" borderId="19" xfId="2" applyNumberFormat="1" applyFont="1" applyBorder="1" applyAlignment="1" applyProtection="1">
      <alignment vertical="center"/>
      <protection locked="0"/>
    </xf>
    <xf numFmtId="49" fontId="4" fillId="0" borderId="19" xfId="2" applyNumberFormat="1" applyFont="1" applyBorder="1" applyAlignment="1" applyProtection="1">
      <alignment horizontal="left" vertical="center"/>
      <protection locked="0"/>
    </xf>
    <xf numFmtId="39" fontId="13" fillId="4" borderId="0" xfId="2" applyFont="1" applyFill="1" applyAlignment="1">
      <alignment vertical="center"/>
    </xf>
    <xf numFmtId="39" fontId="2" fillId="0" borderId="19" xfId="2" applyFont="1" applyBorder="1" applyAlignment="1" applyProtection="1">
      <alignment vertical="center" wrapText="1"/>
      <protection locked="0"/>
    </xf>
    <xf numFmtId="39" fontId="4" fillId="0" borderId="19" xfId="2" applyFont="1" applyBorder="1" applyAlignment="1" applyProtection="1">
      <alignment vertical="center" wrapText="1"/>
      <protection locked="0"/>
    </xf>
    <xf numFmtId="39" fontId="4" fillId="0" borderId="19" xfId="2" applyFont="1" applyBorder="1" applyAlignment="1" applyProtection="1">
      <alignment horizontal="left" vertical="center" wrapText="1" indent="15"/>
      <protection locked="0"/>
    </xf>
    <xf numFmtId="49" fontId="4" fillId="0" borderId="0" xfId="2" applyNumberFormat="1" applyFont="1" applyAlignment="1" applyProtection="1">
      <alignment vertical="center"/>
      <protection locked="0"/>
    </xf>
    <xf numFmtId="39" fontId="31" fillId="0" borderId="0" xfId="2" applyFont="1" applyAlignment="1">
      <alignment vertical="center"/>
    </xf>
    <xf numFmtId="39" fontId="32" fillId="0" borderId="0" xfId="2" applyFont="1" applyAlignment="1">
      <alignment vertical="center"/>
    </xf>
    <xf numFmtId="39" fontId="13" fillId="0" borderId="0" xfId="2" applyFont="1" applyAlignment="1">
      <alignment vertical="center"/>
    </xf>
    <xf numFmtId="39" fontId="33" fillId="0" borderId="0" xfId="2" applyFont="1"/>
    <xf numFmtId="0" fontId="35" fillId="0" borderId="1" xfId="2" applyNumberFormat="1" applyFont="1" applyBorder="1" applyProtection="1">
      <protection locked="0"/>
    </xf>
    <xf numFmtId="39" fontId="34" fillId="0" borderId="0" xfId="2" applyFont="1" applyAlignment="1">
      <alignment vertical="top"/>
    </xf>
    <xf numFmtId="39" fontId="34" fillId="0" borderId="0" xfId="2" applyFont="1" applyAlignment="1">
      <alignment horizontal="left" vertical="top" indent="3"/>
    </xf>
    <xf numFmtId="39" fontId="13" fillId="0" borderId="0" xfId="2" applyFont="1"/>
    <xf numFmtId="39" fontId="38" fillId="0" borderId="0" xfId="0" applyFont="1" applyAlignment="1">
      <alignment horizontal="center" vertical="center"/>
    </xf>
    <xf numFmtId="39" fontId="36" fillId="0" borderId="0" xfId="0" applyFont="1" applyAlignment="1">
      <alignment horizontal="center" vertical="center"/>
    </xf>
    <xf numFmtId="39" fontId="17" fillId="0" borderId="0" xfId="2" applyFont="1" applyAlignment="1">
      <alignment vertical="top"/>
    </xf>
    <xf numFmtId="39" fontId="24" fillId="0" borderId="3" xfId="2" applyFont="1" applyBorder="1" applyAlignment="1"/>
    <xf numFmtId="39" fontId="3" fillId="0" borderId="0" xfId="2" applyFont="1" applyFill="1" applyAlignment="1" applyProtection="1">
      <protection locked="0"/>
    </xf>
    <xf numFmtId="39" fontId="8" fillId="0" borderId="0" xfId="2" applyAlignment="1" applyProtection="1">
      <alignment horizontal="center"/>
    </xf>
    <xf numFmtId="39" fontId="3" fillId="0" borderId="0" xfId="2" applyFont="1" applyFill="1" applyAlignment="1" applyProtection="1"/>
    <xf numFmtId="39" fontId="27" fillId="0" borderId="0" xfId="2" applyFont="1" applyAlignment="1">
      <alignment vertical="center"/>
    </xf>
    <xf numFmtId="39" fontId="28" fillId="0" borderId="0" xfId="2" applyFont="1" applyAlignment="1">
      <alignment horizontal="left" vertical="center" indent="8"/>
    </xf>
    <xf numFmtId="39" fontId="24" fillId="0" borderId="0" xfId="2" applyFont="1" applyAlignment="1">
      <alignment horizontal="left" vertical="center" indent="15"/>
    </xf>
    <xf numFmtId="39" fontId="24" fillId="0" borderId="0" xfId="2" applyFont="1" applyAlignment="1">
      <alignment horizontal="left" vertical="center" indent="4"/>
    </xf>
    <xf numFmtId="49" fontId="4" fillId="0" borderId="19" xfId="2" applyNumberFormat="1" applyFont="1" applyBorder="1" applyAlignment="1">
      <alignment vertical="center"/>
    </xf>
    <xf numFmtId="49" fontId="8" fillId="0" borderId="0" xfId="2" applyNumberFormat="1"/>
    <xf numFmtId="39" fontId="29" fillId="0" borderId="0" xfId="2" applyFont="1" applyAlignment="1">
      <alignment vertical="top" wrapText="1"/>
    </xf>
    <xf numFmtId="39" fontId="13" fillId="0" borderId="0" xfId="2" applyFont="1" applyAlignment="1">
      <alignment vertical="top"/>
    </xf>
    <xf numFmtId="49" fontId="4" fillId="0" borderId="19" xfId="2" applyNumberFormat="1" applyFont="1" applyBorder="1" applyAlignment="1">
      <alignment horizontal="left" vertical="center"/>
    </xf>
    <xf numFmtId="39" fontId="29" fillId="0" borderId="0" xfId="2" applyFont="1" applyAlignment="1">
      <alignment vertical="top"/>
    </xf>
    <xf numFmtId="39" fontId="8" fillId="4" borderId="0" xfId="2" applyFill="1"/>
    <xf numFmtId="39" fontId="4" fillId="0" borderId="19" xfId="2" applyFont="1" applyBorder="1" applyAlignment="1">
      <alignment vertical="center" wrapText="1"/>
    </xf>
    <xf numFmtId="39" fontId="29" fillId="0" borderId="20" xfId="2" applyFont="1" applyBorder="1" applyAlignment="1">
      <alignment vertical="top"/>
    </xf>
    <xf numFmtId="39" fontId="24" fillId="0" borderId="0" xfId="2" applyFont="1" applyAlignment="1">
      <alignment vertical="top" wrapText="1"/>
    </xf>
    <xf numFmtId="39" fontId="30" fillId="0" borderId="0" xfId="2" applyFont="1" applyAlignment="1">
      <alignment vertical="top"/>
    </xf>
    <xf numFmtId="39" fontId="8" fillId="0" borderId="0" xfId="2" applyAlignment="1">
      <alignment vertical="top"/>
    </xf>
    <xf numFmtId="49" fontId="2" fillId="0" borderId="19" xfId="2" applyNumberFormat="1" applyFont="1" applyBorder="1" applyAlignment="1">
      <alignment horizontal="left" vertical="center"/>
    </xf>
    <xf numFmtId="49" fontId="2" fillId="0" borderId="19" xfId="2" applyNumberFormat="1" applyFont="1" applyBorder="1" applyAlignment="1">
      <alignment vertical="center"/>
    </xf>
    <xf numFmtId="49" fontId="4" fillId="0" borderId="0" xfId="2" applyNumberFormat="1" applyFont="1" applyAlignment="1">
      <alignment vertical="center"/>
    </xf>
    <xf numFmtId="39" fontId="30" fillId="0" borderId="20" xfId="2" applyFont="1" applyBorder="1" applyAlignment="1">
      <alignment vertical="top"/>
    </xf>
    <xf numFmtId="39" fontId="30" fillId="0" borderId="0" xfId="2" applyFont="1" applyAlignment="1">
      <alignment vertical="top" wrapText="1"/>
    </xf>
    <xf numFmtId="39" fontId="34" fillId="0" borderId="0" xfId="2" applyFont="1"/>
    <xf numFmtId="39" fontId="34" fillId="0" borderId="0" xfId="2" applyFont="1" applyAlignment="1">
      <alignment horizontal="left" indent="3"/>
    </xf>
    <xf numFmtId="0" fontId="35" fillId="0" borderId="0" xfId="2" applyNumberFormat="1" applyFont="1" applyAlignment="1" applyProtection="1">
      <alignment horizontal="left" indent="3"/>
      <protection locked="0"/>
    </xf>
    <xf numFmtId="0" fontId="35" fillId="0" borderId="0" xfId="2" applyNumberFormat="1" applyFont="1"/>
    <xf numFmtId="0" fontId="35" fillId="0" borderId="0" xfId="2" applyNumberFormat="1" applyFont="1" applyProtection="1">
      <protection locked="0"/>
    </xf>
    <xf numFmtId="0" fontId="8" fillId="0" borderId="0" xfId="2" applyNumberFormat="1"/>
    <xf numFmtId="165" fontId="3" fillId="0" borderId="0" xfId="1" applyNumberFormat="1" applyFont="1" applyFill="1" applyAlignment="1" applyProtection="1">
      <alignment horizontal="left"/>
      <protection locked="0"/>
    </xf>
    <xf numFmtId="7" fontId="14" fillId="2" borderId="2" xfId="2" applyNumberFormat="1" applyFont="1" applyFill="1" applyBorder="1" applyAlignment="1">
      <alignment horizontal="center"/>
    </xf>
    <xf numFmtId="0" fontId="18" fillId="0" borderId="2" xfId="2" applyNumberFormat="1" applyFont="1" applyBorder="1" applyAlignment="1">
      <alignment horizontal="center"/>
    </xf>
    <xf numFmtId="7" fontId="2" fillId="0" borderId="2" xfId="2" applyNumberFormat="1" applyFont="1" applyBorder="1"/>
    <xf numFmtId="164" fontId="8" fillId="0" borderId="0" xfId="2" applyNumberFormat="1"/>
    <xf numFmtId="39" fontId="43" fillId="0" borderId="0" xfId="2" applyFont="1"/>
    <xf numFmtId="0" fontId="5" fillId="0" borderId="2" xfId="2" applyNumberFormat="1" applyFont="1" applyFill="1" applyBorder="1" applyAlignment="1">
      <alignment horizontal="center"/>
    </xf>
    <xf numFmtId="9" fontId="6" fillId="0" borderId="2" xfId="2" applyNumberFormat="1" applyFont="1" applyFill="1" applyBorder="1" applyAlignment="1">
      <alignment horizontal="center"/>
    </xf>
    <xf numFmtId="0" fontId="6" fillId="0" borderId="2" xfId="2" applyNumberFormat="1" applyFont="1" applyFill="1" applyBorder="1" applyAlignment="1">
      <alignment horizontal="center"/>
    </xf>
    <xf numFmtId="39" fontId="8" fillId="0" borderId="0" xfId="2" applyFill="1" applyAlignment="1">
      <alignment horizontal="center"/>
    </xf>
    <xf numFmtId="39" fontId="8" fillId="0" borderId="0" xfId="2" applyFill="1"/>
    <xf numFmtId="39" fontId="43" fillId="0" borderId="0" xfId="2" applyFont="1" applyFill="1" applyBorder="1"/>
    <xf numFmtId="39" fontId="43" fillId="0" borderId="0" xfId="2" applyFont="1" applyFill="1" applyBorder="1" applyAlignment="1">
      <alignment horizontal="center"/>
    </xf>
    <xf numFmtId="2" fontId="44" fillId="0" borderId="0" xfId="2" applyNumberFormat="1" applyFont="1" applyFill="1" applyBorder="1" applyAlignment="1">
      <alignment horizontal="center"/>
    </xf>
    <xf numFmtId="2" fontId="44" fillId="0" borderId="0" xfId="2" applyNumberFormat="1" applyFont="1" applyFill="1" applyBorder="1"/>
    <xf numFmtId="39" fontId="8" fillId="0" borderId="0" xfId="2" applyFill="1" applyBorder="1"/>
    <xf numFmtId="7" fontId="45" fillId="0" borderId="0" xfId="2" applyNumberFormat="1" applyFont="1" applyFill="1" applyBorder="1" applyAlignment="1">
      <alignment horizontal="center"/>
    </xf>
    <xf numFmtId="0" fontId="44" fillId="0" borderId="0" xfId="2" applyNumberFormat="1" applyFont="1" applyFill="1" applyBorder="1" applyAlignment="1">
      <alignment horizontal="center"/>
    </xf>
    <xf numFmtId="0" fontId="46" fillId="0" borderId="0" xfId="2" applyNumberFormat="1" applyFont="1" applyFill="1" applyBorder="1" applyAlignment="1">
      <alignment horizontal="center"/>
    </xf>
    <xf numFmtId="9" fontId="47" fillId="0" borderId="0" xfId="2" applyNumberFormat="1" applyFont="1" applyFill="1" applyBorder="1" applyAlignment="1">
      <alignment horizontal="center"/>
    </xf>
    <xf numFmtId="5" fontId="47" fillId="0" borderId="0" xfId="2" applyNumberFormat="1" applyFont="1" applyFill="1" applyBorder="1" applyAlignment="1">
      <alignment horizontal="center"/>
    </xf>
    <xf numFmtId="7" fontId="48" fillId="0" borderId="0" xfId="2" applyNumberFormat="1" applyFont="1" applyFill="1" applyBorder="1"/>
    <xf numFmtId="0" fontId="47" fillId="0" borderId="0" xfId="2" applyNumberFormat="1" applyFont="1" applyFill="1" applyBorder="1" applyAlignment="1">
      <alignment horizontal="center"/>
    </xf>
    <xf numFmtId="164" fontId="48" fillId="0" borderId="0" xfId="0" applyNumberFormat="1" applyFont="1" applyFill="1" applyBorder="1" applyAlignment="1">
      <alignment horizontal="center"/>
    </xf>
    <xf numFmtId="164" fontId="43" fillId="0" borderId="0" xfId="2" applyNumberFormat="1" applyFont="1" applyFill="1" applyBorder="1"/>
    <xf numFmtId="2" fontId="48" fillId="0" borderId="0" xfId="0" applyNumberFormat="1" applyFont="1" applyFill="1" applyBorder="1" applyAlignment="1">
      <alignment horizontal="center"/>
    </xf>
    <xf numFmtId="2" fontId="48" fillId="0" borderId="0" xfId="0" quotePrefix="1" applyNumberFormat="1" applyFont="1" applyFill="1" applyBorder="1" applyAlignment="1">
      <alignment horizontal="center"/>
    </xf>
    <xf numFmtId="6" fontId="48" fillId="0" borderId="0" xfId="0" applyNumberFormat="1" applyFont="1" applyFill="1" applyBorder="1" applyAlignment="1">
      <alignment horizontal="center"/>
    </xf>
    <xf numFmtId="39" fontId="2" fillId="0" borderId="0" xfId="2" applyFont="1" applyFill="1" applyBorder="1"/>
    <xf numFmtId="167" fontId="48" fillId="0" borderId="0" xfId="0" applyNumberFormat="1" applyFont="1" applyFill="1" applyBorder="1" applyAlignment="1">
      <alignment horizontal="center"/>
    </xf>
    <xf numFmtId="0" fontId="3" fillId="0" borderId="0" xfId="2" quotePrefix="1" applyNumberFormat="1" applyFont="1" applyFill="1" applyAlignment="1" applyProtection="1"/>
    <xf numFmtId="10" fontId="50" fillId="0" borderId="0" xfId="30" applyNumberFormat="1" applyFont="1" applyBorder="1" applyAlignment="1">
      <alignment horizontal="center" wrapText="1"/>
    </xf>
    <xf numFmtId="6" fontId="25" fillId="0" borderId="0" xfId="0" applyNumberFormat="1" applyFont="1" applyFill="1" applyBorder="1" applyAlignment="1">
      <alignment horizontal="center"/>
    </xf>
    <xf numFmtId="164" fontId="2" fillId="0" borderId="0" xfId="0" applyNumberFormat="1" applyFont="1" applyBorder="1" applyAlignment="1">
      <alignment horizontal="center" wrapText="1"/>
    </xf>
    <xf numFmtId="39" fontId="50" fillId="0" borderId="22" xfId="0" applyFont="1" applyBorder="1" applyAlignment="1">
      <alignment horizontal="center" wrapText="1"/>
    </xf>
    <xf numFmtId="39" fontId="50" fillId="0" borderId="21" xfId="0" applyFont="1" applyBorder="1" applyAlignment="1">
      <alignment horizontal="center" wrapText="1"/>
    </xf>
    <xf numFmtId="39" fontId="51" fillId="0" borderId="21" xfId="0" applyFont="1" applyBorder="1" applyAlignment="1">
      <alignment horizontal="center" wrapText="1"/>
    </xf>
    <xf numFmtId="39" fontId="2" fillId="0" borderId="21" xfId="0" applyFont="1" applyBorder="1" applyAlignment="1">
      <alignment horizontal="center" wrapText="1"/>
    </xf>
    <xf numFmtId="6" fontId="25" fillId="0" borderId="2" xfId="0" applyNumberFormat="1" applyFont="1" applyBorder="1" applyAlignment="1">
      <alignment horizontal="center"/>
    </xf>
    <xf numFmtId="10" fontId="50" fillId="0" borderId="2" xfId="30" applyNumberFormat="1" applyFont="1" applyBorder="1" applyAlignment="1">
      <alignment horizontal="center" wrapText="1"/>
    </xf>
    <xf numFmtId="5" fontId="5" fillId="0" borderId="2" xfId="2" applyNumberFormat="1" applyFont="1" applyBorder="1" applyAlignment="1">
      <alignment horizontal="center"/>
    </xf>
    <xf numFmtId="164" fontId="2" fillId="0" borderId="2" xfId="0" applyNumberFormat="1" applyFont="1" applyBorder="1" applyAlignment="1">
      <alignment horizontal="center" wrapText="1"/>
    </xf>
    <xf numFmtId="39" fontId="8" fillId="0" borderId="15" xfId="2" applyFill="1" applyBorder="1" applyAlignment="1">
      <alignment horizontal="center"/>
    </xf>
    <xf numFmtId="9" fontId="6" fillId="0" borderId="15" xfId="2" applyNumberFormat="1" applyFont="1" applyFill="1" applyBorder="1" applyAlignment="1">
      <alignment horizontal="center"/>
    </xf>
    <xf numFmtId="0" fontId="6" fillId="0" borderId="15" xfId="2" applyNumberFormat="1" applyFont="1" applyFill="1" applyBorder="1" applyAlignment="1">
      <alignment horizontal="center"/>
    </xf>
    <xf numFmtId="10" fontId="50" fillId="0" borderId="16" xfId="30" applyNumberFormat="1" applyFont="1" applyBorder="1" applyAlignment="1">
      <alignment horizontal="center" wrapText="1"/>
    </xf>
    <xf numFmtId="6" fontId="25" fillId="0" borderId="16" xfId="0" applyNumberFormat="1" applyFont="1" applyBorder="1" applyAlignment="1">
      <alignment horizontal="center"/>
    </xf>
    <xf numFmtId="164" fontId="2" fillId="0" borderId="16" xfId="0" applyNumberFormat="1" applyFont="1" applyBorder="1" applyAlignment="1">
      <alignment horizontal="center" wrapText="1"/>
    </xf>
    <xf numFmtId="164" fontId="8" fillId="0" borderId="2" xfId="2" applyNumberFormat="1" applyBorder="1"/>
    <xf numFmtId="9" fontId="50" fillId="0" borderId="2" xfId="30" applyFont="1" applyBorder="1" applyAlignment="1">
      <alignment horizontal="center" wrapText="1"/>
    </xf>
    <xf numFmtId="37" fontId="51" fillId="0" borderId="2" xfId="0" applyNumberFormat="1" applyFont="1" applyBorder="1" applyAlignment="1">
      <alignment horizontal="center" wrapText="1"/>
    </xf>
    <xf numFmtId="39" fontId="36" fillId="0" borderId="0" xfId="2" applyFont="1" applyAlignment="1">
      <alignment horizontal="center" vertical="center"/>
    </xf>
  </cellXfs>
  <cellStyles count="31">
    <cellStyle name="Comma 2" xfId="5" xr:uid="{00000000-0005-0000-0000-000000000000}"/>
    <cellStyle name="Comma 2 2" xfId="10" xr:uid="{00000000-0005-0000-0000-000001000000}"/>
    <cellStyle name="Currency" xfId="1" builtinId="4"/>
    <cellStyle name="Currency 2" xfId="4" xr:uid="{00000000-0005-0000-0000-000003000000}"/>
    <cellStyle name="Currency 2 2" xfId="9" xr:uid="{00000000-0005-0000-0000-000004000000}"/>
    <cellStyle name="Currency 2 3" xfId="13" xr:uid="{00000000-0005-0000-0000-000005000000}"/>
    <cellStyle name="Currency 3" xfId="14" xr:uid="{00000000-0005-0000-0000-000006000000}"/>
    <cellStyle name="Currency 4" xfId="15" xr:uid="{00000000-0005-0000-0000-000007000000}"/>
    <cellStyle name="custom" xfId="16" xr:uid="{00000000-0005-0000-0000-000008000000}"/>
    <cellStyle name="Grey" xfId="17" xr:uid="{00000000-0005-0000-0000-000009000000}"/>
    <cellStyle name="Input [yellow]" xfId="18" xr:uid="{00000000-0005-0000-0000-00000B000000}"/>
    <cellStyle name="no dec" xfId="19" xr:uid="{00000000-0005-0000-0000-00000C000000}"/>
    <cellStyle name="Normal" xfId="0" builtinId="0"/>
    <cellStyle name="Normal - Style1" xfId="20" xr:uid="{00000000-0005-0000-0000-00000E000000}"/>
    <cellStyle name="Normal 2" xfId="2" xr:uid="{00000000-0005-0000-0000-00000F000000}"/>
    <cellStyle name="Normal 2 2" xfId="6" xr:uid="{00000000-0005-0000-0000-000010000000}"/>
    <cellStyle name="Normal 2 3" xfId="11" xr:uid="{00000000-0005-0000-0000-000011000000}"/>
    <cellStyle name="Normal 2 4" xfId="21" xr:uid="{00000000-0005-0000-0000-000012000000}"/>
    <cellStyle name="Normal 3" xfId="3" xr:uid="{00000000-0005-0000-0000-000013000000}"/>
    <cellStyle name="Normal 3 2" xfId="8" xr:uid="{00000000-0005-0000-0000-000014000000}"/>
    <cellStyle name="Normal 3 3" xfId="22" xr:uid="{00000000-0005-0000-0000-000015000000}"/>
    <cellStyle name="Normal 4" xfId="23" xr:uid="{00000000-0005-0000-0000-000016000000}"/>
    <cellStyle name="Normal 4 2" xfId="12" xr:uid="{00000000-0005-0000-0000-000017000000}"/>
    <cellStyle name="Normal 5" xfId="24" xr:uid="{00000000-0005-0000-0000-000018000000}"/>
    <cellStyle name="Normal 6" xfId="25" xr:uid="{00000000-0005-0000-0000-000019000000}"/>
    <cellStyle name="Normal 7" xfId="26" xr:uid="{00000000-0005-0000-0000-00001A000000}"/>
    <cellStyle name="Percent" xfId="30" builtinId="5"/>
    <cellStyle name="Percent [2]" xfId="27" xr:uid="{00000000-0005-0000-0000-00001B000000}"/>
    <cellStyle name="Percent 2" xfId="7" xr:uid="{00000000-0005-0000-0000-00001C000000}"/>
    <cellStyle name="Percent 3" xfId="28" xr:uid="{00000000-0005-0000-0000-00001D000000}"/>
    <cellStyle name="Percent 4" xfId="29" xr:uid="{00000000-0005-0000-0000-00001E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7848600" y="0"/>
          <a:ext cx="0" cy="0"/>
        </a:xfrm>
        <a:prstGeom prst="rect">
          <a:avLst/>
        </a:prstGeom>
        <a:solidFill>
          <a:srgbClr val="5C86B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7848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en-US" sz="1600" b="1" i="0" u="none" strike="noStrike" baseline="0">
              <a:solidFill>
                <a:srgbClr val="FFFFFF"/>
              </a:solidFill>
              <a:latin typeface="Lucida Sans"/>
            </a:rPr>
            <a:t>I</a:t>
          </a:r>
          <a:r>
            <a:rPr lang="en-US" sz="1200" b="0" i="0" u="none" strike="noStrike" baseline="0">
              <a:solidFill>
                <a:srgbClr val="FFFFFF"/>
              </a:solidFill>
              <a:latin typeface="Lucida Sans"/>
            </a:rPr>
            <a:t>NNOVATIVE </a:t>
          </a:r>
          <a:r>
            <a:rPr lang="en-US" sz="1600" b="1" i="0" u="none" strike="noStrike" baseline="0">
              <a:solidFill>
                <a:srgbClr val="FFFFFF"/>
              </a:solidFill>
              <a:latin typeface="Lucida Sans"/>
            </a:rPr>
            <a:t>C</a:t>
          </a:r>
          <a:r>
            <a:rPr lang="en-US" sz="1200" b="0" i="0" u="none" strike="noStrike" baseline="0">
              <a:solidFill>
                <a:srgbClr val="FFFFFF"/>
              </a:solidFill>
              <a:latin typeface="Lucida Sans"/>
            </a:rPr>
            <a:t>APITAL </a:t>
          </a:r>
          <a:r>
            <a:rPr lang="en-US" sz="1600" b="1" i="0" u="none" strike="noStrike" baseline="0">
              <a:solidFill>
                <a:srgbClr val="FFFFFF"/>
              </a:solidFill>
              <a:latin typeface="Lucida Sans"/>
            </a:rPr>
            <a:t>R</a:t>
          </a:r>
          <a:r>
            <a:rPr lang="en-US" sz="1200" b="0" i="0" u="none" strike="noStrike" baseline="0">
              <a:solidFill>
                <a:srgbClr val="FFFFFF"/>
              </a:solidFill>
              <a:latin typeface="Lucida Sans"/>
            </a:rPr>
            <a:t>ESOURCES</a:t>
          </a:r>
        </a:p>
      </xdr:txBody>
    </xdr:sp>
    <xdr:clientData/>
  </xdr:twoCellAnchor>
  <xdr:twoCellAnchor>
    <xdr:from>
      <xdr:col>0</xdr:col>
      <xdr:colOff>49744</xdr:colOff>
      <xdr:row>36</xdr:row>
      <xdr:rowOff>104775</xdr:rowOff>
    </xdr:from>
    <xdr:to>
      <xdr:col>3</xdr:col>
      <xdr:colOff>819150</xdr:colOff>
      <xdr:row>52</xdr:row>
      <xdr:rowOff>114300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9744" y="7960995"/>
          <a:ext cx="7139726" cy="2897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ACCEPTANCE:  You acknowledge that the terms and conditions of the proposal are satisfactory by signing and returning it to Innovative Capital Resources SC, Inc. within 10 days of receipt.  If approved as submitted, you will move forward with the financing.</a:t>
          </a:r>
          <a:r>
            <a:rPr lang="en-US" sz="1100" b="1" i="0" u="none" strike="noStrike">
              <a:solidFill>
                <a:schemeClr val="dk1"/>
              </a:solidFill>
              <a:effectLst/>
              <a:latin typeface="Times New Roman" panose="02020603050405020304" pitchFamily="18" charset="0"/>
              <a:ea typeface="+mn-ea"/>
              <a:cs typeface="Times New Roman" panose="02020603050405020304" pitchFamily="18" charset="0"/>
            </a:rPr>
            <a:t> Payments are based on swap rates </a:t>
          </a:r>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a:t>
          </a:r>
          <a:r>
            <a:rPr lang="en-US" sz="1100" b="0" i="0" u="sng" strike="noStrike">
              <a:solidFill>
                <a:schemeClr val="dk1"/>
              </a:solidFill>
              <a:effectLst/>
              <a:latin typeface="Times New Roman" panose="02020603050405020304" pitchFamily="18" charset="0"/>
              <a:ea typeface="+mn-ea"/>
              <a:cs typeface="Times New Roman" panose="02020603050405020304" pitchFamily="18" charset="0"/>
              <a:hlinkClick xmlns:r="http://schemas.openxmlformats.org/officeDocument/2006/relationships" r:id=""/>
            </a:rPr>
            <a:t>https://www.investing.com/rates-bonds/usd-5-years-interest-rate-swap-streaming-chart</a:t>
          </a:r>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a:t>
          </a:r>
          <a:r>
            <a:rPr lang="en-US" sz="1100" b="1" i="0" u="none" strike="noStrike">
              <a:solidFill>
                <a:schemeClr val="dk1"/>
              </a:solidFill>
              <a:effectLst/>
              <a:latin typeface="Times New Roman" panose="02020603050405020304" pitchFamily="18" charset="0"/>
              <a:ea typeface="+mn-ea"/>
              <a:cs typeface="Times New Roman" panose="02020603050405020304" pitchFamily="18" charset="0"/>
            </a:rPr>
            <a:t> as of the date the proposal was issued.  Any increase in swap rates from the date</a:t>
          </a:r>
          <a:r>
            <a:rPr lang="en-US" sz="1100" b="1" i="0" u="none" strike="noStrike" baseline="0">
              <a:solidFill>
                <a:schemeClr val="dk1"/>
              </a:solidFill>
              <a:effectLst/>
              <a:latin typeface="Times New Roman" panose="02020603050405020304" pitchFamily="18" charset="0"/>
              <a:ea typeface="+mn-ea"/>
              <a:cs typeface="Times New Roman" panose="02020603050405020304" pitchFamily="18" charset="0"/>
            </a:rPr>
            <a:t> the proposal is issued to the date the loan commences</a:t>
          </a:r>
          <a:r>
            <a:rPr lang="en-US" sz="1100" b="1" i="0" u="none" strike="noStrike">
              <a:solidFill>
                <a:schemeClr val="dk1"/>
              </a:solidFill>
              <a:effectLst/>
              <a:latin typeface="Times New Roman" panose="02020603050405020304" pitchFamily="18" charset="0"/>
              <a:ea typeface="+mn-ea"/>
              <a:cs typeface="Times New Roman" panose="02020603050405020304" pitchFamily="18" charset="0"/>
            </a:rPr>
            <a:t> will</a:t>
          </a:r>
          <a:r>
            <a:rPr lang="en-US" sz="1100" b="1" i="0" u="none" strike="noStrike" baseline="0">
              <a:solidFill>
                <a:schemeClr val="dk1"/>
              </a:solidFill>
              <a:effectLst/>
              <a:latin typeface="Times New Roman" panose="02020603050405020304" pitchFamily="18" charset="0"/>
              <a:ea typeface="+mn-ea"/>
              <a:cs typeface="Times New Roman" panose="02020603050405020304" pitchFamily="18" charset="0"/>
            </a:rPr>
            <a:t> result in a</a:t>
          </a:r>
          <a:r>
            <a:rPr lang="en-US" sz="1100" b="1" i="0" u="none" strike="noStrike">
              <a:solidFill>
                <a:schemeClr val="dk1"/>
              </a:solidFill>
              <a:effectLst/>
              <a:latin typeface="Times New Roman" panose="02020603050405020304" pitchFamily="18" charset="0"/>
              <a:ea typeface="+mn-ea"/>
              <a:cs typeface="Times New Roman" panose="02020603050405020304" pitchFamily="18" charset="0"/>
            </a:rPr>
            <a:t> reciprocal change to the monthly payment</a:t>
          </a:r>
          <a:r>
            <a:rPr lang="en-US" sz="1100" b="1" i="0" u="none" strike="noStrike" baseline="0">
              <a:solidFill>
                <a:schemeClr val="dk1"/>
              </a:solidFill>
              <a:effectLst/>
              <a:latin typeface="Times New Roman" panose="02020603050405020304" pitchFamily="18" charset="0"/>
              <a:ea typeface="+mn-ea"/>
              <a:cs typeface="Times New Roman" panose="02020603050405020304" pitchFamily="18" charset="0"/>
            </a:rPr>
            <a:t>.  Payments are locked once the loan </a:t>
          </a:r>
          <a:r>
            <a:rPr lang="en-US" sz="1100" b="1" i="0" u="none" strike="noStrike">
              <a:solidFill>
                <a:schemeClr val="dk1"/>
              </a:solidFill>
              <a:effectLst/>
              <a:latin typeface="Times New Roman" panose="02020603050405020304" pitchFamily="18" charset="0"/>
              <a:ea typeface="+mn-ea"/>
              <a:cs typeface="Times New Roman" panose="02020603050405020304" pitchFamily="18" charset="0"/>
            </a:rPr>
            <a:t>commences.</a:t>
          </a:r>
          <a:endParaRPr lang="en-US" sz="1100" b="0">
            <a:effectLst/>
            <a:latin typeface="Times New Roman" panose="02020603050405020304" pitchFamily="18" charset="0"/>
            <a:cs typeface="Times New Roman" panose="02020603050405020304" pitchFamily="18" charset="0"/>
          </a:endParaRPr>
        </a:p>
        <a:p>
          <a:pPr rtl="0"/>
          <a:r>
            <a:rPr lang="en-US" sz="1100" b="0">
              <a:effectLst/>
              <a:latin typeface="Times New Roman" panose="02020603050405020304" pitchFamily="18" charset="0"/>
              <a:cs typeface="Times New Roman" panose="02020603050405020304" pitchFamily="18" charset="0"/>
            </a:rPr>
            <a:t> </a:t>
          </a:r>
        </a:p>
        <a:p>
          <a:pPr rtl="0"/>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The borrower will be required to pay a documentation and inspection charge and reimburse any fees assessed for necessary lien searches to obtain clear title to the equipment.  Terms are subject to credit review and documentation by ICR or affiliate; approvals are valid for 90 days.   </a:t>
          </a:r>
          <a:endParaRPr lang="en-US" sz="1100" b="0">
            <a:effectLst/>
            <a:latin typeface="Times New Roman" panose="02020603050405020304" pitchFamily="18" charset="0"/>
            <a:cs typeface="Times New Roman" panose="02020603050405020304" pitchFamily="18" charset="0"/>
          </a:endParaRPr>
        </a:p>
        <a:p>
          <a:r>
            <a:rPr lang="en-US" sz="1100" b="0">
              <a:solidFill>
                <a:schemeClr val="dk1"/>
              </a:solidFill>
              <a:effectLst/>
              <a:latin typeface="Times New Roman" panose="02020603050405020304" pitchFamily="18" charset="0"/>
              <a:ea typeface="+mn-ea"/>
              <a:cs typeface="Times New Roman" panose="02020603050405020304" pitchFamily="18" charset="0"/>
            </a:rPr>
            <a:t> </a:t>
          </a:r>
          <a:endParaRPr lang="en-US" sz="1100" b="0">
            <a:effectLst/>
            <a:latin typeface="Times New Roman" panose="02020603050405020304" pitchFamily="18" charset="0"/>
            <a:cs typeface="Times New Roman" panose="02020603050405020304" pitchFamily="18" charset="0"/>
          </a:endParaRPr>
        </a:p>
        <a:p>
          <a:r>
            <a:rPr lang="en-US" sz="1100" b="0">
              <a:solidFill>
                <a:schemeClr val="dk1"/>
              </a:solidFill>
              <a:effectLst/>
              <a:latin typeface="Times New Roman" panose="02020603050405020304" pitchFamily="18" charset="0"/>
              <a:ea typeface="+mn-ea"/>
              <a:cs typeface="Times New Roman" panose="02020603050405020304" pitchFamily="18" charset="0"/>
            </a:rPr>
            <a:t>Please circle preferred</a:t>
          </a:r>
          <a:r>
            <a:rPr lang="en-US" sz="1100" b="0" baseline="0">
              <a:solidFill>
                <a:schemeClr val="dk1"/>
              </a:solidFill>
              <a:effectLst/>
              <a:latin typeface="Times New Roman" panose="02020603050405020304" pitchFamily="18" charset="0"/>
              <a:ea typeface="+mn-ea"/>
              <a:cs typeface="Times New Roman" panose="02020603050405020304" pitchFamily="18" charset="0"/>
            </a:rPr>
            <a:t> option and term</a:t>
          </a:r>
          <a:r>
            <a:rPr lang="en-US" sz="1100" b="0">
              <a:solidFill>
                <a:schemeClr val="dk1"/>
              </a:solidFill>
              <a:effectLst/>
              <a:latin typeface="Times New Roman" panose="02020603050405020304" pitchFamily="18" charset="0"/>
              <a:ea typeface="+mn-ea"/>
              <a:cs typeface="Times New Roman" panose="02020603050405020304" pitchFamily="18" charset="0"/>
            </a:rPr>
            <a:t>:    OPTION</a:t>
          </a:r>
          <a:r>
            <a:rPr lang="en-US" sz="1100" b="0" baseline="0">
              <a:solidFill>
                <a:schemeClr val="dk1"/>
              </a:solidFill>
              <a:effectLst/>
              <a:latin typeface="Times New Roman" panose="02020603050405020304" pitchFamily="18" charset="0"/>
              <a:ea typeface="+mn-ea"/>
              <a:cs typeface="Times New Roman" panose="02020603050405020304" pitchFamily="18" charset="0"/>
            </a:rPr>
            <a:t> #1      OPTION #2     /     36mo      48mo      60mo</a:t>
          </a:r>
        </a:p>
        <a:p>
          <a:endParaRPr lang="en-US" sz="1100" b="0">
            <a:effectLst/>
            <a:latin typeface="Times New Roman" panose="02020603050405020304" pitchFamily="18" charset="0"/>
            <a:cs typeface="Times New Roman" panose="02020603050405020304" pitchFamily="18" charset="0"/>
          </a:endParaRPr>
        </a:p>
        <a:p>
          <a:r>
            <a:rPr lang="en-US" sz="1100" b="0">
              <a:solidFill>
                <a:schemeClr val="dk1"/>
              </a:solidFill>
              <a:effectLst/>
              <a:latin typeface="Times New Roman" panose="02020603050405020304" pitchFamily="18" charset="0"/>
              <a:ea typeface="+mn-ea"/>
              <a:cs typeface="Times New Roman" panose="02020603050405020304" pitchFamily="18" charset="0"/>
            </a:rPr>
            <a:t>Agreed &amp; Accepted:</a:t>
          </a:r>
          <a:endParaRPr lang="en-US" sz="1100" b="0">
            <a:effectLst/>
            <a:latin typeface="Times New Roman" panose="02020603050405020304" pitchFamily="18" charset="0"/>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 </a:t>
          </a:r>
          <a:endParaRPr lang="en-US" sz="1100">
            <a:effectLst/>
            <a:latin typeface="Times New Roman" panose="02020603050405020304" pitchFamily="18" charset="0"/>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By:________________________________________________________________________________________________</a:t>
          </a:r>
        </a:p>
        <a:p>
          <a:r>
            <a:rPr lang="en-US" sz="1100">
              <a:solidFill>
                <a:schemeClr val="dk1"/>
              </a:solidFill>
              <a:effectLst/>
              <a:latin typeface="Times New Roman" panose="02020603050405020304" pitchFamily="18" charset="0"/>
              <a:ea typeface="+mn-ea"/>
              <a:cs typeface="Times New Roman" panose="02020603050405020304" pitchFamily="18" charset="0"/>
            </a:rPr>
            <a:t>	Signature                                         Title			Date</a:t>
          </a:r>
          <a:endParaRPr lang="en-US" sz="1100">
            <a:effectLst/>
            <a:latin typeface="Times New Roman" panose="02020603050405020304" pitchFamily="18" charset="0"/>
            <a:cs typeface="Times New Roman" panose="02020603050405020304" pitchFamily="18" charset="0"/>
          </a:endParaRPr>
        </a:p>
        <a:p>
          <a:pPr eaLnBrk="1" fontAlgn="auto" latinLnBrk="0" hangingPunct="1"/>
          <a:endParaRPr lang="en-US" sz="1100" b="0">
            <a:solidFill>
              <a:schemeClr val="dk1"/>
            </a:solidFill>
            <a:effectLst/>
            <a:latin typeface="Times New Roman" panose="02020603050405020304" pitchFamily="18" charset="0"/>
            <a:ea typeface="+mn-ea"/>
            <a:cs typeface="Times New Roman" panose="02020603050405020304" pitchFamily="18" charset="0"/>
          </a:endParaRPr>
        </a:p>
        <a:p>
          <a:pPr eaLnBrk="1" fontAlgn="auto" latinLnBrk="0" hangingPunct="1"/>
          <a:r>
            <a:rPr lang="en-US" sz="1100" b="0">
              <a:solidFill>
                <a:schemeClr val="dk1"/>
              </a:solidFill>
              <a:effectLst/>
              <a:latin typeface="Times New Roman" panose="02020603050405020304" pitchFamily="18" charset="0"/>
              <a:ea typeface="+mn-ea"/>
              <a:cs typeface="Times New Roman" panose="02020603050405020304" pitchFamily="18" charset="0"/>
            </a:rPr>
            <a:t> </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pPr algn="r"/>
          <a:endParaRPr lang="en-US" sz="800">
            <a:effectLst/>
            <a:latin typeface="Times New Roman" panose="02020603050405020304" pitchFamily="18" charset="0"/>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15</xdr:col>
          <xdr:colOff>0</xdr:colOff>
          <xdr:row>43</xdr:row>
          <xdr:rowOff>68580</xdr:rowOff>
        </xdr:from>
        <xdr:to>
          <xdr:col>16</xdr:col>
          <xdr:colOff>220980</xdr:colOff>
          <xdr:row>47</xdr:row>
          <xdr:rowOff>38100</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xdr:row>
          <xdr:rowOff>68580</xdr:rowOff>
        </xdr:from>
        <xdr:to>
          <xdr:col>16</xdr:col>
          <xdr:colOff>220980</xdr:colOff>
          <xdr:row>47</xdr:row>
          <xdr:rowOff>38100</xdr:rowOff>
        </xdr:to>
        <xdr:sp macro="" textlink="">
          <xdr:nvSpPr>
            <xdr:cNvPr id="9218" name="Object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533400</xdr:colOff>
      <xdr:row>0</xdr:row>
      <xdr:rowOff>15240</xdr:rowOff>
    </xdr:from>
    <xdr:to>
      <xdr:col>3</xdr:col>
      <xdr:colOff>381000</xdr:colOff>
      <xdr:row>2</xdr:row>
      <xdr:rowOff>670560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533400" y="15240"/>
          <a:ext cx="6217920" cy="11734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chemeClr val="dk1"/>
              </a:solidFill>
              <a:effectLst/>
              <a:latin typeface="+mn-lt"/>
              <a:ea typeface="+mn-ea"/>
              <a:cs typeface="+mn-cs"/>
            </a:rPr>
            <a:t>Innovative Capital Resources SC, Inc.</a:t>
          </a:r>
          <a:endParaRPr lang="en-US" sz="1800">
            <a:effectLst/>
          </a:endParaRPr>
        </a:p>
        <a:p>
          <a:pPr algn="ctr" eaLnBrk="1" fontAlgn="auto" latinLnBrk="0" hangingPunct="1"/>
          <a:r>
            <a:rPr lang="en-US" sz="1400" b="1">
              <a:solidFill>
                <a:schemeClr val="dk1"/>
              </a:solidFill>
              <a:effectLst/>
              <a:latin typeface="+mn-lt"/>
              <a:ea typeface="+mn-ea"/>
              <a:cs typeface="+mn-cs"/>
            </a:rPr>
            <a:t>Amy</a:t>
          </a:r>
          <a:r>
            <a:rPr lang="en-US" sz="1400" b="1" baseline="0">
              <a:solidFill>
                <a:schemeClr val="dk1"/>
              </a:solidFill>
              <a:effectLst/>
              <a:latin typeface="+mn-lt"/>
              <a:ea typeface="+mn-ea"/>
              <a:cs typeface="+mn-cs"/>
            </a:rPr>
            <a:t> Pine - </a:t>
          </a:r>
          <a:r>
            <a:rPr lang="en-US" sz="1400" b="1">
              <a:solidFill>
                <a:schemeClr val="dk1"/>
              </a:solidFill>
              <a:effectLst/>
              <a:latin typeface="+mn-lt"/>
              <a:ea typeface="+mn-ea"/>
              <a:cs typeface="+mn-cs"/>
            </a:rPr>
            <a:t>apine@icresources.biz</a:t>
          </a:r>
          <a:endParaRPr lang="en-US" sz="1400">
            <a:effectLst/>
          </a:endParaRPr>
        </a:p>
        <a:p>
          <a:pPr algn="ctr"/>
          <a:r>
            <a:rPr lang="en-US" sz="1400" b="1">
              <a:solidFill>
                <a:schemeClr val="dk1"/>
              </a:solidFill>
              <a:effectLst/>
              <a:latin typeface="+mn-lt"/>
              <a:ea typeface="+mn-ea"/>
              <a:cs typeface="+mn-cs"/>
            </a:rPr>
            <a:t>Office:  714/602-2455</a:t>
          </a:r>
          <a:r>
            <a:rPr lang="en-US" sz="1400" b="1" baseline="0">
              <a:solidFill>
                <a:schemeClr val="dk1"/>
              </a:solidFill>
              <a:effectLst/>
              <a:latin typeface="+mn-lt"/>
              <a:ea typeface="+mn-ea"/>
              <a:cs typeface="+mn-cs"/>
            </a:rPr>
            <a:t> or</a:t>
          </a:r>
          <a:r>
            <a:rPr lang="en-US" sz="1400" b="1">
              <a:solidFill>
                <a:schemeClr val="dk1"/>
              </a:solidFill>
              <a:effectLst/>
              <a:latin typeface="+mn-lt"/>
              <a:ea typeface="+mn-ea"/>
              <a:cs typeface="+mn-cs"/>
            </a:rPr>
            <a:t> Cell: 714/273-3099</a:t>
          </a:r>
          <a:endParaRPr lang="en-US" sz="600" b="1">
            <a:solidFill>
              <a:schemeClr val="dk1"/>
            </a:solidFill>
            <a:effectLst/>
            <a:latin typeface="+mn-lt"/>
            <a:ea typeface="+mn-ea"/>
            <a:cs typeface="Times New Roman" panose="02020603050405020304" pitchFamily="18" charset="0"/>
          </a:endParaRPr>
        </a:p>
        <a:p>
          <a:pPr algn="ctr"/>
          <a:r>
            <a:rPr lang="en-US" sz="1600" b="1">
              <a:solidFill>
                <a:schemeClr val="dk1"/>
              </a:solidFill>
              <a:effectLst/>
              <a:latin typeface="Times New Roman" panose="02020603050405020304" pitchFamily="18" charset="0"/>
              <a:ea typeface="+mn-ea"/>
              <a:cs typeface="Times New Roman" panose="02020603050405020304" pitchFamily="18" charset="0"/>
            </a:rPr>
            <a:t>BUDGETARY</a:t>
          </a:r>
          <a:r>
            <a:rPr lang="en-US" sz="1600" b="1" baseline="0">
              <a:solidFill>
                <a:schemeClr val="dk1"/>
              </a:solidFill>
              <a:effectLst/>
              <a:latin typeface="Times New Roman" panose="02020603050405020304" pitchFamily="18" charset="0"/>
              <a:ea typeface="+mn-ea"/>
              <a:cs typeface="Times New Roman" panose="02020603050405020304" pitchFamily="18" charset="0"/>
            </a:rPr>
            <a:t> </a:t>
          </a:r>
          <a:r>
            <a:rPr lang="en-US" sz="1600" b="1">
              <a:solidFill>
                <a:schemeClr val="dk1"/>
              </a:solidFill>
              <a:effectLst/>
              <a:latin typeface="Times New Roman" panose="02020603050405020304" pitchFamily="18" charset="0"/>
              <a:ea typeface="+mn-ea"/>
              <a:cs typeface="Times New Roman" panose="02020603050405020304" pitchFamily="18" charset="0"/>
            </a:rPr>
            <a:t>PROPOSAL</a:t>
          </a:r>
          <a:endParaRPr lang="en-US" sz="1600" b="1">
            <a:effectLst/>
            <a:latin typeface="Times New Roman" panose="02020603050405020304" pitchFamily="18" charset="0"/>
            <a:cs typeface="Times New Roman" panose="02020603050405020304" pitchFamily="18" charset="0"/>
          </a:endParaRPr>
        </a:p>
      </xdr:txBody>
    </xdr:sp>
    <xdr:clientData/>
  </xdr:twoCellAnchor>
  <xdr:twoCellAnchor>
    <xdr:from>
      <xdr:col>0</xdr:col>
      <xdr:colOff>95250</xdr:colOff>
      <xdr:row>0</xdr:row>
      <xdr:rowOff>104775</xdr:rowOff>
    </xdr:from>
    <xdr:to>
      <xdr:col>0</xdr:col>
      <xdr:colOff>861060</xdr:colOff>
      <xdr:row>2</xdr:row>
      <xdr:rowOff>208429</xdr:rowOff>
    </xdr:to>
    <xdr:pic>
      <xdr:nvPicPr>
        <xdr:cNvPr id="11" name="Picture 173">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04775"/>
          <a:ext cx="765810" cy="621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104775</xdr:rowOff>
    </xdr:from>
    <xdr:to>
      <xdr:col>0</xdr:col>
      <xdr:colOff>714375</xdr:colOff>
      <xdr:row>3</xdr:row>
      <xdr:rowOff>133350</xdr:rowOff>
    </xdr:to>
    <xdr:pic>
      <xdr:nvPicPr>
        <xdr:cNvPr id="2" name="Picture 17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04775"/>
          <a:ext cx="704850" cy="6457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xdr:colOff>
      <xdr:row>32</xdr:row>
      <xdr:rowOff>152400</xdr:rowOff>
    </xdr:from>
    <xdr:to>
      <xdr:col>4</xdr:col>
      <xdr:colOff>752476</xdr:colOff>
      <xdr:row>42</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9050" y="6461760"/>
          <a:ext cx="7065646" cy="180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r>
            <a:rPr lang="en-US" sz="800">
              <a:solidFill>
                <a:schemeClr val="dk1"/>
              </a:solidFill>
              <a:effectLst/>
              <a:latin typeface="Times New Roman" panose="02020603050405020304" pitchFamily="18" charset="0"/>
              <a:ea typeface="+mn-ea"/>
              <a:cs typeface="Times New Roman" panose="02020603050405020304" pitchFamily="18" charset="0"/>
            </a:rPr>
            <a:t>By signing below, the individual, who is either a principal of the credit applicant or a personal guarantor of its obligations, provides written instruction to Lessor or its designee (and any assignee or potential assignee thereof) authorizing review of his/her personal credit profile from a national credit bureau. Such authorization shall extend to obtaining a credit profile in considering this application and subsequently for the purposes of update, renewal or extension of such credit or additional credit and for reviewing or collecting the resulting account. A photostat or facsimile copy of this authorization shall be valid as the original. By signing, I/we affirm my/our identity as the respective individual(s) identified in the above application. </a:t>
          </a:r>
        </a:p>
        <a:p>
          <a:r>
            <a:rPr lang="en-US" sz="800">
              <a:solidFill>
                <a:schemeClr val="dk1"/>
              </a:solidFill>
              <a:effectLst/>
              <a:latin typeface="Times New Roman" panose="02020603050405020304" pitchFamily="18" charset="0"/>
              <a:ea typeface="+mn-ea"/>
              <a:cs typeface="Times New Roman" panose="02020603050405020304" pitchFamily="18" charset="0"/>
            </a:rPr>
            <a:t> </a:t>
          </a:r>
        </a:p>
        <a:p>
          <a:r>
            <a:rPr lang="en-US" sz="800">
              <a:solidFill>
                <a:schemeClr val="dk1"/>
              </a:solidFill>
              <a:effectLst/>
              <a:latin typeface="Times New Roman" panose="02020603050405020304" pitchFamily="18" charset="0"/>
              <a:ea typeface="+mn-ea"/>
              <a:cs typeface="Times New Roman" panose="02020603050405020304" pitchFamily="18" charset="0"/>
            </a:rPr>
            <a:t>The Federal Equal Credit Opportunity Act prohibits creditors from discriminating against credit applicants on the basis of race, color, religion, national origin, sex, marital status, age (provided the applicant has the capacity to enter into a binding contract), because all or part of the applicant’s income derives from any public assistance program or because the applicant has in good faith exercised any right under the Consumer Credit Protection Act. The federal agency that administers compliance with this law is the Federal Trade Commission Equal Credit Opportunity, Washington, D.C. 20580. </a:t>
          </a:r>
        </a:p>
        <a:p>
          <a:r>
            <a:rPr lang="en-US" sz="800">
              <a:solidFill>
                <a:schemeClr val="dk1"/>
              </a:solidFill>
              <a:effectLst/>
              <a:latin typeface="Times New Roman" panose="02020603050405020304" pitchFamily="18" charset="0"/>
              <a:ea typeface="+mn-ea"/>
              <a:cs typeface="Times New Roman" panose="02020603050405020304" pitchFamily="18" charset="0"/>
            </a:rPr>
            <a:t> </a:t>
          </a:r>
        </a:p>
        <a:p>
          <a:r>
            <a:rPr lang="en-US" sz="800">
              <a:solidFill>
                <a:schemeClr val="dk1"/>
              </a:solidFill>
              <a:effectLst/>
              <a:latin typeface="Times New Roman" panose="02020603050405020304" pitchFamily="18" charset="0"/>
              <a:ea typeface="+mn-ea"/>
              <a:cs typeface="Times New Roman" panose="02020603050405020304" pitchFamily="18" charset="0"/>
            </a:rPr>
            <a:t>If your application for business credit is denied, you have the right to a written statement of the specific reasons for the denial. To obtain the statement, please contact Lessor set forth above within 60 days from the date you are notified of our decision. We will send you a written statement of reasons for the denial within 30 days of receiving your request for the statement.</a:t>
          </a:r>
          <a:r>
            <a:rPr lang="en-US" sz="800" b="1">
              <a:solidFill>
                <a:schemeClr val="dk1"/>
              </a:solidFill>
              <a:effectLst/>
              <a:latin typeface="Times New Roman" panose="02020603050405020304" pitchFamily="18" charset="0"/>
              <a:ea typeface="+mn-ea"/>
              <a:cs typeface="Times New Roman" panose="02020603050405020304" pitchFamily="18" charset="0"/>
            </a:rPr>
            <a:t>  </a:t>
          </a:r>
        </a:p>
        <a:p>
          <a:endParaRPr lang="en-US" sz="800" b="1">
            <a:solidFill>
              <a:schemeClr val="dk1"/>
            </a:solidFill>
            <a:effectLst/>
            <a:latin typeface="Times New Roman" panose="02020603050405020304" pitchFamily="18" charset="0"/>
            <a:ea typeface="+mn-ea"/>
            <a:cs typeface="Times New Roman" panose="02020603050405020304" pitchFamily="18" charset="0"/>
          </a:endParaRPr>
        </a:p>
        <a:p>
          <a:r>
            <a:rPr lang="en-US" sz="600" b="1">
              <a:solidFill>
                <a:schemeClr val="dk1"/>
              </a:solidFill>
              <a:effectLst/>
              <a:latin typeface="Times New Roman" panose="02020603050405020304" pitchFamily="18" charset="0"/>
              <a:ea typeface="+mn-ea"/>
              <a:cs typeface="Times New Roman" panose="02020603050405020304" pitchFamily="18" charset="0"/>
            </a:rPr>
            <a:t>                    </a:t>
          </a:r>
          <a:r>
            <a:rPr lang="en-US" sz="1100" b="1" i="0" u="none" strike="noStrike">
              <a:solidFill>
                <a:schemeClr val="dk1"/>
              </a:solidFill>
              <a:effectLst/>
              <a:latin typeface="+mn-lt"/>
              <a:ea typeface="+mn-ea"/>
              <a:cs typeface="+mn-cs"/>
            </a:rPr>
            <a:t> </a:t>
          </a:r>
          <a:endParaRPr lang="en-US" sz="1000">
            <a:latin typeface="Times New Roman" panose="02020603050405020304" pitchFamily="18" charset="0"/>
            <a:cs typeface="Times New Roman" panose="02020603050405020304" pitchFamily="18" charset="0"/>
          </a:endParaRPr>
        </a:p>
      </xdr:txBody>
    </xdr:sp>
    <xdr:clientData/>
  </xdr:twoCellAnchor>
  <xdr:oneCellAnchor>
    <xdr:from>
      <xdr:col>0</xdr:col>
      <xdr:colOff>1095374</xdr:colOff>
      <xdr:row>0</xdr:row>
      <xdr:rowOff>47623</xdr:rowOff>
    </xdr:from>
    <xdr:ext cx="5381625" cy="1181102"/>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095374" y="47623"/>
          <a:ext cx="5381625" cy="11811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800" b="1">
              <a:solidFill>
                <a:schemeClr val="tx1"/>
              </a:solidFill>
              <a:effectLst/>
              <a:latin typeface="Times New Roman" panose="02020603050405020304" pitchFamily="18" charset="0"/>
              <a:ea typeface="+mn-ea"/>
              <a:cs typeface="Times New Roman" panose="02020603050405020304" pitchFamily="18" charset="0"/>
            </a:rPr>
            <a:t>Innovative Capital Resources SC, Inc.</a:t>
          </a:r>
          <a:endParaRPr lang="en-US" sz="1800">
            <a:solidFill>
              <a:schemeClr val="tx1"/>
            </a:solidFill>
            <a:effectLst/>
            <a:latin typeface="Times New Roman" panose="02020603050405020304" pitchFamily="18" charset="0"/>
            <a:ea typeface="+mn-ea"/>
            <a:cs typeface="Times New Roman" panose="02020603050405020304" pitchFamily="18" charset="0"/>
          </a:endParaRPr>
        </a:p>
        <a:p>
          <a:pPr algn="ctr"/>
          <a:r>
            <a:rPr lang="en-US" sz="1400" b="1">
              <a:solidFill>
                <a:schemeClr val="tx1"/>
              </a:solidFill>
              <a:effectLst/>
              <a:latin typeface="+mn-lt"/>
              <a:ea typeface="+mn-ea"/>
              <a:cs typeface="+mn-cs"/>
            </a:rPr>
            <a:t>Amy Pine  - apine@icresources.biz</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Office: 714/602-2455</a:t>
          </a:r>
          <a:r>
            <a:rPr lang="en-US" sz="1400" b="1" baseline="0">
              <a:solidFill>
                <a:schemeClr val="tx1"/>
              </a:solidFill>
              <a:effectLst/>
              <a:latin typeface="+mn-lt"/>
              <a:ea typeface="+mn-ea"/>
              <a:cs typeface="+mn-cs"/>
            </a:rPr>
            <a:t> or </a:t>
          </a:r>
          <a:r>
            <a:rPr lang="en-US" sz="1400" b="1">
              <a:solidFill>
                <a:schemeClr val="tx1"/>
              </a:solidFill>
              <a:effectLst/>
              <a:latin typeface="+mn-lt"/>
              <a:ea typeface="+mn-ea"/>
              <a:cs typeface="+mn-cs"/>
            </a:rPr>
            <a:t> Cell 714/273-3099</a:t>
          </a:r>
          <a:endParaRPr lang="en-US" sz="1400">
            <a:solidFill>
              <a:schemeClr val="tx1"/>
            </a:solidFill>
            <a:effectLst/>
            <a:latin typeface="+mn-lt"/>
            <a:ea typeface="+mn-ea"/>
            <a:cs typeface="+mn-cs"/>
          </a:endParaRPr>
        </a:p>
        <a:p>
          <a:pPr algn="ctr"/>
          <a:endParaRPr lang="en-US" sz="600">
            <a:solidFill>
              <a:schemeClr val="tx1"/>
            </a:solidFill>
            <a:effectLst/>
            <a:latin typeface="+mn-lt"/>
            <a:ea typeface="+mn-ea"/>
            <a:cs typeface="+mn-cs"/>
          </a:endParaRPr>
        </a:p>
        <a:p>
          <a:pPr algn="ctr"/>
          <a:r>
            <a:rPr lang="en-US" sz="1600" b="1">
              <a:solidFill>
                <a:schemeClr val="tx1"/>
              </a:solidFill>
              <a:effectLst/>
              <a:latin typeface="Times New Roman" panose="02020603050405020304" pitchFamily="18" charset="0"/>
              <a:ea typeface="+mn-ea"/>
              <a:cs typeface="Times New Roman" panose="02020603050405020304" pitchFamily="18" charset="0"/>
            </a:rPr>
            <a:t>    CREDIT APPLICATION</a:t>
          </a:r>
          <a:endParaRPr lang="en-US" sz="1600">
            <a:solidFill>
              <a:schemeClr val="tx1"/>
            </a:solidFill>
            <a:effectLst/>
            <a:latin typeface="Times New Roman" panose="02020603050405020304" pitchFamily="18" charset="0"/>
            <a:ea typeface="+mn-ea"/>
            <a:cs typeface="Times New Roman" panose="02020603050405020304" pitchFamily="18" charset="0"/>
          </a:endParaRP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Microsoft_Word_97_-_2003_Document1.doc"/><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9"/>
  <sheetViews>
    <sheetView showGridLines="0" tabSelected="1" zoomScaleNormal="100" zoomScaleSheetLayoutView="100" workbookViewId="0">
      <selection activeCell="B5" sqref="B5"/>
    </sheetView>
  </sheetViews>
  <sheetFormatPr defaultColWidth="8.90625" defaultRowHeight="15"/>
  <cols>
    <col min="1" max="1" width="28.08984375" style="9" customWidth="1"/>
    <col min="2" max="2" width="25.54296875" style="9" bestFit="1" customWidth="1"/>
    <col min="3" max="3" width="22.36328125" style="10" customWidth="1"/>
    <col min="4" max="4" width="12" style="10" customWidth="1"/>
    <col min="5" max="5" width="11" style="9" customWidth="1"/>
    <col min="6" max="6" width="18.453125" style="3" hidden="1" customWidth="1"/>
    <col min="7" max="7" width="7.08984375" style="17" hidden="1" customWidth="1"/>
    <col min="8" max="8" width="10" style="3" hidden="1" customWidth="1"/>
    <col min="9" max="10" width="8.90625" style="3" hidden="1" customWidth="1"/>
    <col min="11" max="11" width="10.453125" style="3" hidden="1" customWidth="1"/>
    <col min="12" max="12" width="10.453125" style="9" hidden="1" customWidth="1"/>
    <col min="13" max="13" width="10" style="9" hidden="1" customWidth="1"/>
    <col min="14" max="14" width="11" style="9" customWidth="1"/>
    <col min="15" max="19" width="8.90625" style="9" customWidth="1"/>
    <col min="20" max="16384" width="8.90625" style="9"/>
  </cols>
  <sheetData>
    <row r="1" spans="1:15" ht="22.8">
      <c r="B1" s="76"/>
      <c r="C1" s="1"/>
      <c r="D1" s="1"/>
    </row>
    <row r="2" spans="1:15" ht="18">
      <c r="B2" s="77"/>
    </row>
    <row r="3" spans="1:15" ht="52.8" customHeight="1">
      <c r="B3" s="77"/>
      <c r="C3" s="15"/>
      <c r="D3" s="14"/>
      <c r="F3" s="9"/>
      <c r="G3" s="9"/>
      <c r="H3" s="9"/>
      <c r="I3" s="9"/>
      <c r="J3" s="9"/>
      <c r="K3" s="9"/>
    </row>
    <row r="4" spans="1:15" ht="22.8">
      <c r="A4" s="2" t="s">
        <v>80</v>
      </c>
      <c r="B4" s="140" t="s">
        <v>86</v>
      </c>
      <c r="C4" s="78"/>
      <c r="D4" s="78"/>
    </row>
    <row r="5" spans="1:15" ht="16.8">
      <c r="A5" s="2" t="s">
        <v>78</v>
      </c>
      <c r="B5" s="80" t="s">
        <v>75</v>
      </c>
      <c r="C5" s="81"/>
    </row>
    <row r="6" spans="1:15" ht="16.8">
      <c r="A6" s="2" t="s">
        <v>2</v>
      </c>
      <c r="B6" s="51" t="s">
        <v>21</v>
      </c>
      <c r="C6" s="81"/>
    </row>
    <row r="7" spans="1:15" ht="16.5" customHeight="1" thickBot="1">
      <c r="A7" s="2" t="s">
        <v>1</v>
      </c>
      <c r="B7" s="80" t="s">
        <v>76</v>
      </c>
      <c r="C7" s="82"/>
      <c r="N7" s="53"/>
    </row>
    <row r="8" spans="1:15" ht="17.399999999999999" thickBot="1">
      <c r="A8" s="2" t="s">
        <v>0</v>
      </c>
      <c r="B8" s="110">
        <v>250000</v>
      </c>
      <c r="C8" s="81"/>
      <c r="D8" s="34"/>
      <c r="F8" s="9"/>
      <c r="G8" s="10"/>
      <c r="H8" s="149">
        <v>0.06</v>
      </c>
      <c r="I8" s="149">
        <v>0.05</v>
      </c>
      <c r="J8" s="149">
        <v>4.2500000000000003E-2</v>
      </c>
      <c r="K8" s="149">
        <v>3.7499999999999999E-2</v>
      </c>
      <c r="L8" s="149">
        <v>3.2500000000000001E-2</v>
      </c>
      <c r="M8" s="144"/>
      <c r="N8" s="141"/>
    </row>
    <row r="9" spans="1:15" s="18" customFormat="1" ht="17.399999999999999" thickBot="1">
      <c r="A9" s="41"/>
      <c r="B9" s="44" t="s">
        <v>9</v>
      </c>
      <c r="C9" s="42" t="s">
        <v>15</v>
      </c>
      <c r="D9" s="8"/>
      <c r="E9" s="9"/>
      <c r="F9" s="111" t="s">
        <v>83</v>
      </c>
      <c r="G9" s="116" t="s">
        <v>19</v>
      </c>
      <c r="H9" s="149">
        <v>0.09</v>
      </c>
      <c r="I9" s="149">
        <v>0.08</v>
      </c>
      <c r="J9" s="149">
        <v>7.4999999999999997E-2</v>
      </c>
      <c r="K9" s="149">
        <v>7.4999999999999997E-2</v>
      </c>
      <c r="L9" s="149">
        <v>7.4999999999999997E-2</v>
      </c>
      <c r="M9" s="145"/>
      <c r="N9" s="141"/>
    </row>
    <row r="10" spans="1:15" s="18" customFormat="1" ht="28.2" thickBot="1">
      <c r="A10" s="36" t="s">
        <v>7</v>
      </c>
      <c r="B10" s="47" t="s">
        <v>10</v>
      </c>
      <c r="C10" s="43" t="s">
        <v>73</v>
      </c>
      <c r="D10" s="8"/>
      <c r="F10" s="112" t="s">
        <v>8</v>
      </c>
      <c r="G10" s="117" t="s">
        <v>20</v>
      </c>
      <c r="H10" s="148">
        <v>10000</v>
      </c>
      <c r="I10" s="148">
        <v>50000</v>
      </c>
      <c r="J10" s="148">
        <v>100000</v>
      </c>
      <c r="K10" s="150">
        <v>350000</v>
      </c>
      <c r="L10" s="150">
        <v>500000</v>
      </c>
      <c r="M10" s="146">
        <v>1000000</v>
      </c>
      <c r="N10" s="142"/>
    </row>
    <row r="11" spans="1:15" s="18" customFormat="1" ht="17.399999999999999" thickBot="1">
      <c r="A11" s="35" t="s">
        <v>22</v>
      </c>
      <c r="B11" s="45">
        <f>F11</f>
        <v>8007.5000000000009</v>
      </c>
      <c r="C11" s="37">
        <f>F18</f>
        <v>7950.0000000000009</v>
      </c>
      <c r="D11" s="8"/>
      <c r="F11" s="113">
        <f>HLOOKUP($B$8,$H$10:$M$13,2)*$B$8*((0.01*$E$13)+1)</f>
        <v>8007.5000000000009</v>
      </c>
      <c r="G11" s="118">
        <v>36</v>
      </c>
      <c r="H11" s="151">
        <v>3.322E-2</v>
      </c>
      <c r="I11" s="151">
        <v>3.2480000000000002E-2</v>
      </c>
      <c r="J11" s="151">
        <v>3.2030000000000003E-2</v>
      </c>
      <c r="K11" s="151">
        <v>3.1879999999999999E-2</v>
      </c>
      <c r="L11" s="151">
        <v>3.1730000000000001E-2</v>
      </c>
      <c r="M11" s="147" t="s">
        <v>82</v>
      </c>
      <c r="N11" s="143"/>
    </row>
    <row r="12" spans="1:15" ht="17.399999999999999" thickBot="1">
      <c r="A12" s="35" t="s">
        <v>23</v>
      </c>
      <c r="B12" s="45">
        <f>F12</f>
        <v>6225</v>
      </c>
      <c r="C12" s="37">
        <f>F19</f>
        <v>6180</v>
      </c>
      <c r="D12" s="8"/>
      <c r="E12" s="18"/>
      <c r="F12" s="113">
        <f>HLOOKUP($B$8,$H$10:$M$13,3)*$B$8*((0.01*$E$13)+1)</f>
        <v>6225</v>
      </c>
      <c r="G12" s="118">
        <v>48</v>
      </c>
      <c r="H12" s="151">
        <v>2.5989999999999999E-2</v>
      </c>
      <c r="I12" s="151">
        <v>2.53E-2</v>
      </c>
      <c r="J12" s="151">
        <v>2.4899999999999999E-2</v>
      </c>
      <c r="K12" s="151">
        <v>2.478E-2</v>
      </c>
      <c r="L12" s="151">
        <v>2.4660000000000001E-2</v>
      </c>
      <c r="M12" s="147" t="s">
        <v>82</v>
      </c>
      <c r="N12" s="143"/>
    </row>
    <row r="13" spans="1:15" ht="17.399999999999999" thickBot="1">
      <c r="A13" s="35" t="s">
        <v>24</v>
      </c>
      <c r="B13" s="45">
        <f>F13</f>
        <v>5157.5</v>
      </c>
      <c r="C13" s="37">
        <f>F20</f>
        <v>5120</v>
      </c>
      <c r="D13" s="8"/>
      <c r="E13" s="10"/>
      <c r="F13" s="113">
        <f>HLOOKUP($B$8,$H$10:$M$13,4)*$B$8*((0.01*$E$13)+1)</f>
        <v>5157.5</v>
      </c>
      <c r="G13" s="118">
        <v>60</v>
      </c>
      <c r="H13" s="151">
        <v>2.1680000000000001E-2</v>
      </c>
      <c r="I13" s="151">
        <v>2.1010000000000001E-2</v>
      </c>
      <c r="J13" s="151">
        <v>2.0629999999999999E-2</v>
      </c>
      <c r="K13" s="151">
        <v>2.053E-2</v>
      </c>
      <c r="L13" s="151">
        <v>2.044E-2</v>
      </c>
      <c r="M13" s="147" t="s">
        <v>82</v>
      </c>
      <c r="N13" s="143"/>
    </row>
    <row r="14" spans="1:15" ht="16.8">
      <c r="A14" s="35" t="s">
        <v>79</v>
      </c>
      <c r="B14" s="45">
        <v>1</v>
      </c>
      <c r="C14" s="37">
        <v>1</v>
      </c>
      <c r="D14" s="8"/>
      <c r="E14" s="10"/>
      <c r="F14" s="9"/>
      <c r="G14" s="119"/>
      <c r="H14" s="158"/>
      <c r="I14" s="114"/>
      <c r="J14" s="114"/>
      <c r="K14" s="114"/>
      <c r="L14" s="114"/>
      <c r="M14" s="40"/>
      <c r="N14" s="54"/>
      <c r="O14" s="53"/>
    </row>
    <row r="15" spans="1:15" ht="16.8">
      <c r="A15" s="38" t="s">
        <v>25</v>
      </c>
      <c r="B15" s="46" t="s">
        <v>6</v>
      </c>
      <c r="C15" s="39" t="s">
        <v>5</v>
      </c>
      <c r="D15" s="8"/>
      <c r="E15" s="10"/>
      <c r="F15" s="9"/>
      <c r="G15" s="120"/>
      <c r="H15" s="159"/>
      <c r="I15" s="155">
        <v>3.5000000000000003E-2</v>
      </c>
      <c r="J15" s="149">
        <v>0.03</v>
      </c>
      <c r="K15" s="149">
        <v>2.5000000000000001E-2</v>
      </c>
      <c r="L15" s="149">
        <v>0.02</v>
      </c>
    </row>
    <row r="16" spans="1:15" ht="16.8">
      <c r="A16" s="58" t="s">
        <v>70</v>
      </c>
      <c r="B16" s="8"/>
      <c r="C16" s="8"/>
      <c r="D16" s="8"/>
      <c r="E16" s="8"/>
      <c r="F16" s="111" t="s">
        <v>83</v>
      </c>
      <c r="G16" s="152" t="s">
        <v>81</v>
      </c>
      <c r="H16" s="159"/>
      <c r="I16" s="155">
        <v>7.4999999999999997E-2</v>
      </c>
      <c r="J16" s="149">
        <v>7.4999999999999997E-2</v>
      </c>
      <c r="K16" s="149">
        <v>7.4999999999999997E-2</v>
      </c>
      <c r="L16" s="149">
        <v>7.4999999999999997E-2</v>
      </c>
      <c r="M16" s="54"/>
      <c r="N16" s="53"/>
    </row>
    <row r="17" spans="1:38" ht="12.75" customHeight="1" thickBot="1">
      <c r="A17" s="4"/>
      <c r="B17" s="8"/>
      <c r="C17" s="8"/>
      <c r="D17" s="8"/>
      <c r="E17" s="8"/>
      <c r="F17" s="112" t="s">
        <v>8</v>
      </c>
      <c r="G17" s="153" t="s">
        <v>20</v>
      </c>
      <c r="H17" s="160"/>
      <c r="I17" s="156">
        <v>100000</v>
      </c>
      <c r="J17" s="148">
        <v>350000</v>
      </c>
      <c r="K17" s="148">
        <v>500000</v>
      </c>
      <c r="L17" s="150">
        <v>1000000</v>
      </c>
      <c r="M17" s="53"/>
    </row>
    <row r="18" spans="1:38" ht="17.399999999999999" thickBot="1">
      <c r="A18" s="79" t="s">
        <v>27</v>
      </c>
      <c r="B18" s="20"/>
      <c r="C18" s="21"/>
      <c r="D18" s="8"/>
      <c r="E18" s="8"/>
      <c r="F18" s="113">
        <f>HLOOKUP($B$8,$H$17:$L$20,2)*$B$8*((0.01*$E$13)+1)</f>
        <v>7950.0000000000009</v>
      </c>
      <c r="G18" s="154">
        <v>36</v>
      </c>
      <c r="H18" s="151" t="s">
        <v>82</v>
      </c>
      <c r="I18" s="157">
        <v>3.1800000000000002E-2</v>
      </c>
      <c r="J18" s="151">
        <v>3.1649999999999998E-2</v>
      </c>
      <c r="K18" s="151">
        <v>3.1489999999999997E-2</v>
      </c>
      <c r="L18" s="151">
        <v>3.134E-2</v>
      </c>
      <c r="M18" s="52"/>
    </row>
    <row r="19" spans="1:38" ht="16.8">
      <c r="A19" s="59" t="s">
        <v>11</v>
      </c>
      <c r="B19" s="23"/>
      <c r="C19" s="24">
        <f>B8</f>
        <v>250000</v>
      </c>
      <c r="D19" s="19"/>
      <c r="E19" s="19"/>
      <c r="F19" s="113">
        <f>HLOOKUP($B$8,$H$17:$L$20,3)*$B$8*((0.01*$E$13)+1)</f>
        <v>6180</v>
      </c>
      <c r="G19" s="154">
        <v>48</v>
      </c>
      <c r="H19" s="151" t="s">
        <v>82</v>
      </c>
      <c r="I19" s="157">
        <v>2.4719999999999999E-2</v>
      </c>
      <c r="J19" s="151">
        <v>2.46E-2</v>
      </c>
      <c r="K19" s="151">
        <v>2.4479999999999998E-2</v>
      </c>
      <c r="L19" s="151">
        <v>2.436E-2</v>
      </c>
      <c r="M19" s="52"/>
    </row>
    <row r="20" spans="1:38" ht="16.8">
      <c r="A20" s="60" t="s">
        <v>88</v>
      </c>
      <c r="B20" s="23"/>
      <c r="C20" s="24">
        <f>IF(C19&lt;=1600000,(C19),IF(C19&lt;=2890000,(1600000),IF(C19&gt;2890000,(0),(2890000-C19))))</f>
        <v>250000</v>
      </c>
      <c r="D20" s="22"/>
      <c r="E20" s="22"/>
      <c r="F20" s="113">
        <f>HLOOKUP($B$8,$H$17:$L$20,4)*$B$8*((0.01*$E$13)+1)</f>
        <v>5120</v>
      </c>
      <c r="G20" s="154">
        <v>60</v>
      </c>
      <c r="H20" s="151" t="s">
        <v>82</v>
      </c>
      <c r="I20" s="157">
        <v>2.0480000000000002E-2</v>
      </c>
      <c r="J20" s="151">
        <v>2.0389999999999998E-2</v>
      </c>
      <c r="K20" s="151">
        <v>2.0289999999999999E-2</v>
      </c>
      <c r="L20" s="151">
        <v>2.019E-2</v>
      </c>
      <c r="M20" s="52"/>
    </row>
    <row r="21" spans="1:38" ht="16.8">
      <c r="A21" s="60" t="s">
        <v>87</v>
      </c>
      <c r="B21" s="23"/>
      <c r="C21" s="26">
        <f>(C19-C20)*0.8</f>
        <v>0</v>
      </c>
      <c r="D21" s="25"/>
      <c r="E21" s="10"/>
      <c r="F21" s="5"/>
      <c r="G21" s="6"/>
      <c r="H21" s="114"/>
      <c r="I21" s="114"/>
      <c r="J21" s="114"/>
      <c r="K21" s="114"/>
      <c r="L21" s="114"/>
      <c r="N21" s="53"/>
    </row>
    <row r="22" spans="1:38" ht="16.8">
      <c r="A22" s="60" t="s">
        <v>12</v>
      </c>
      <c r="B22" s="23"/>
      <c r="C22" s="24">
        <f>SUM(C20:C21)</f>
        <v>250000</v>
      </c>
      <c r="D22" s="25"/>
      <c r="F22" s="9"/>
      <c r="G22" s="10"/>
      <c r="H22" s="9"/>
      <c r="I22" s="115"/>
      <c r="J22" s="9"/>
      <c r="K22" s="9"/>
      <c r="N22" s="56"/>
      <c r="O22" s="55"/>
      <c r="P22" s="55"/>
      <c r="Q22" s="55"/>
      <c r="R22" s="55"/>
      <c r="S22" s="55"/>
      <c r="T22" s="55"/>
      <c r="U22" s="55"/>
      <c r="V22" s="55"/>
      <c r="W22" s="55"/>
      <c r="X22" s="55"/>
      <c r="Y22" s="55"/>
      <c r="Z22" s="55"/>
    </row>
    <row r="23" spans="1:38" ht="16.8">
      <c r="A23" s="60" t="s">
        <v>13</v>
      </c>
      <c r="B23" s="23"/>
      <c r="C23" s="28" t="s">
        <v>85</v>
      </c>
      <c r="D23" s="27"/>
      <c r="F23" s="121"/>
      <c r="G23" s="122"/>
      <c r="H23" s="123"/>
      <c r="I23" s="123"/>
      <c r="J23" s="123"/>
      <c r="K23" s="123"/>
      <c r="L23" s="124"/>
      <c r="M23" s="125"/>
      <c r="N23" s="56"/>
      <c r="O23" s="57"/>
      <c r="P23" s="57"/>
      <c r="Q23" s="57"/>
      <c r="R23" s="57"/>
      <c r="S23" s="57"/>
      <c r="T23" s="57"/>
      <c r="U23" s="57"/>
      <c r="V23" s="57"/>
      <c r="W23" s="57"/>
      <c r="X23" s="57"/>
      <c r="Y23" s="57"/>
      <c r="Z23" s="57"/>
    </row>
    <row r="24" spans="1:38" ht="17.399999999999999" thickBot="1">
      <c r="A24" s="33" t="s">
        <v>14</v>
      </c>
      <c r="B24" s="30"/>
      <c r="C24" s="31">
        <f>C22*0.21</f>
        <v>52500</v>
      </c>
      <c r="D24" s="25"/>
      <c r="F24" s="126"/>
      <c r="G24" s="127"/>
      <c r="H24" s="123"/>
      <c r="I24" s="123"/>
      <c r="J24" s="123"/>
      <c r="K24" s="123"/>
      <c r="L24" s="121"/>
      <c r="M24" s="125"/>
      <c r="N24" s="56"/>
      <c r="O24" s="57"/>
      <c r="P24" s="57"/>
      <c r="Q24" s="57"/>
      <c r="R24" s="57"/>
      <c r="S24" s="57"/>
      <c r="T24" s="57"/>
      <c r="U24" s="57"/>
      <c r="V24" s="57"/>
      <c r="W24" s="57"/>
      <c r="X24" s="57"/>
      <c r="Y24" s="57"/>
      <c r="Z24" s="57"/>
    </row>
    <row r="25" spans="1:38" ht="16.8">
      <c r="A25" s="58" t="s">
        <v>26</v>
      </c>
      <c r="B25"/>
      <c r="C25"/>
      <c r="D25" s="29"/>
      <c r="E25" s="11"/>
      <c r="F25" s="128"/>
      <c r="G25" s="129"/>
      <c r="H25" s="130"/>
      <c r="I25" s="130"/>
      <c r="J25" s="130"/>
      <c r="K25" s="130"/>
      <c r="L25" s="130"/>
      <c r="M25" s="125"/>
      <c r="N25" s="57"/>
      <c r="O25" s="57"/>
      <c r="P25" s="57"/>
      <c r="Q25" s="57"/>
      <c r="R25" s="57"/>
      <c r="S25" s="57"/>
      <c r="T25" s="57"/>
      <c r="U25" s="57"/>
      <c r="V25" s="57"/>
      <c r="W25" s="57"/>
      <c r="X25" s="57"/>
      <c r="Y25" s="57"/>
      <c r="Z25" s="57"/>
    </row>
    <row r="26" spans="1:38" ht="15" customHeight="1">
      <c r="B26" s="8"/>
      <c r="C26" s="8"/>
      <c r="D26" s="32"/>
      <c r="E26" s="11"/>
      <c r="F26" s="131"/>
      <c r="G26" s="132"/>
      <c r="H26" s="133"/>
      <c r="I26" s="133"/>
      <c r="J26" s="133"/>
      <c r="K26" s="133"/>
      <c r="L26" s="133"/>
      <c r="M26" s="125"/>
    </row>
    <row r="27" spans="1:38" ht="13.5" customHeight="1">
      <c r="A27" s="48" t="s">
        <v>3</v>
      </c>
      <c r="B27" s="13"/>
      <c r="C27" s="5"/>
      <c r="D27" s="8"/>
      <c r="E27" s="11"/>
      <c r="F27" s="131"/>
      <c r="G27" s="132"/>
      <c r="H27" s="133"/>
      <c r="I27" s="133"/>
      <c r="J27" s="133"/>
      <c r="K27" s="133"/>
      <c r="L27" s="133"/>
      <c r="M27" s="125"/>
      <c r="N27" s="55"/>
    </row>
    <row r="28" spans="1:38" ht="15.75" customHeight="1">
      <c r="A28" s="49" t="s">
        <v>16</v>
      </c>
      <c r="B28" s="12"/>
      <c r="C28" s="12"/>
      <c r="D28" s="5"/>
      <c r="E28" s="11"/>
      <c r="F28" s="131"/>
      <c r="G28" s="132"/>
      <c r="H28" s="133"/>
      <c r="I28" s="133"/>
      <c r="J28" s="133"/>
      <c r="K28" s="133"/>
      <c r="L28" s="133"/>
      <c r="M28" s="125"/>
      <c r="N28" s="57"/>
      <c r="O28"/>
      <c r="P28"/>
      <c r="Q28"/>
      <c r="R28"/>
      <c r="S28"/>
      <c r="T28"/>
      <c r="U28"/>
      <c r="V28"/>
      <c r="W28"/>
      <c r="X28"/>
      <c r="Y28"/>
      <c r="Z28"/>
    </row>
    <row r="29" spans="1:38">
      <c r="A29" s="50" t="s">
        <v>71</v>
      </c>
      <c r="B29" s="5"/>
      <c r="C29" s="5"/>
      <c r="D29" s="5"/>
      <c r="E29" s="11"/>
      <c r="F29" s="121"/>
      <c r="G29" s="122"/>
      <c r="H29" s="134"/>
      <c r="I29" s="134"/>
      <c r="J29" s="134"/>
      <c r="K29" s="134"/>
      <c r="L29" s="134"/>
      <c r="M29" s="125"/>
      <c r="N29" s="57"/>
    </row>
    <row r="30" spans="1:38">
      <c r="A30" s="50" t="s">
        <v>84</v>
      </c>
      <c r="B30" s="5"/>
      <c r="C30" s="5"/>
      <c r="D30" s="5"/>
      <c r="E30" s="5"/>
      <c r="F30" s="121"/>
      <c r="G30" s="121"/>
      <c r="H30" s="123"/>
      <c r="I30" s="123"/>
      <c r="J30" s="123"/>
      <c r="K30" s="135"/>
      <c r="L30" s="123"/>
      <c r="M30" s="125"/>
      <c r="N30" s="57"/>
    </row>
    <row r="31" spans="1:38" ht="12.9" customHeight="1">
      <c r="A31" s="50" t="s">
        <v>74</v>
      </c>
      <c r="B31" s="5"/>
      <c r="C31" s="5"/>
      <c r="D31" s="5"/>
      <c r="E31" s="5"/>
      <c r="F31" s="126"/>
      <c r="G31" s="122"/>
      <c r="H31" s="136"/>
      <c r="I31" s="136"/>
      <c r="J31" s="136"/>
      <c r="K31" s="136"/>
      <c r="L31" s="122"/>
      <c r="M31" s="125"/>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1:38" s="5" customFormat="1" ht="12.9" customHeight="1">
      <c r="A32" s="50"/>
      <c r="F32" s="128"/>
      <c r="G32" s="129"/>
      <c r="H32" s="137"/>
      <c r="I32" s="137"/>
      <c r="J32" s="137"/>
      <c r="K32" s="137"/>
      <c r="L32" s="130"/>
      <c r="M32" s="138"/>
    </row>
    <row r="33" spans="1:38" s="5" customFormat="1" ht="13.2">
      <c r="A33" s="49" t="s">
        <v>17</v>
      </c>
      <c r="F33" s="131"/>
      <c r="G33" s="132"/>
      <c r="H33" s="139"/>
      <c r="I33" s="139"/>
      <c r="J33" s="139"/>
      <c r="K33" s="139"/>
      <c r="L33" s="133"/>
      <c r="M33" s="138"/>
    </row>
    <row r="34" spans="1:38" s="5" customFormat="1" ht="13.2">
      <c r="A34" s="50" t="s">
        <v>18</v>
      </c>
      <c r="F34" s="131"/>
      <c r="G34" s="132"/>
      <c r="H34" s="139"/>
      <c r="I34" s="139"/>
      <c r="J34" s="139"/>
      <c r="K34" s="139"/>
      <c r="L34" s="133"/>
      <c r="M34" s="138"/>
    </row>
    <row r="35" spans="1:38" s="5" customFormat="1">
      <c r="A35" s="50" t="s">
        <v>4</v>
      </c>
      <c r="D35" s="9"/>
      <c r="F35" s="131"/>
      <c r="G35" s="132"/>
      <c r="H35" s="139"/>
      <c r="I35" s="139"/>
      <c r="J35" s="139"/>
      <c r="K35" s="139"/>
      <c r="L35" s="133"/>
      <c r="M35" s="138"/>
    </row>
    <row r="36" spans="1:38" s="5" customFormat="1">
      <c r="A36" s="50" t="s">
        <v>72</v>
      </c>
      <c r="D36" s="10"/>
      <c r="F36" s="138"/>
      <c r="G36" s="138"/>
      <c r="H36" s="138"/>
      <c r="I36" s="138"/>
      <c r="J36" s="138"/>
      <c r="K36" s="138"/>
      <c r="L36" s="138"/>
      <c r="M36" s="138"/>
    </row>
    <row r="37" spans="1:38" s="5" customFormat="1" ht="14.25" customHeight="1">
      <c r="A37" s="7"/>
      <c r="D37" s="10"/>
    </row>
    <row r="38" spans="1:38" s="5" customFormat="1" ht="15" customHeight="1">
      <c r="A38" s="4"/>
      <c r="C38" s="6"/>
      <c r="D38" s="10"/>
      <c r="F38" s="3"/>
      <c r="G38" s="17"/>
      <c r="H38" s="3"/>
      <c r="I38" s="3"/>
      <c r="J38" s="3"/>
      <c r="K38" s="3"/>
      <c r="L38" s="9"/>
    </row>
    <row r="39" spans="1:38" s="5" customFormat="1" ht="3.75" customHeight="1">
      <c r="A39" s="4"/>
      <c r="B39" s="9"/>
      <c r="C39" s="10"/>
      <c r="D39" s="10"/>
      <c r="F39" s="3"/>
      <c r="G39" s="17"/>
      <c r="H39" s="3"/>
      <c r="I39" s="3"/>
      <c r="J39" s="3"/>
      <c r="K39" s="3"/>
      <c r="L39" s="9"/>
    </row>
    <row r="40" spans="1:38" s="5" customFormat="1">
      <c r="A40" s="4"/>
      <c r="B40" s="9"/>
      <c r="C40" s="10"/>
      <c r="D40" s="10"/>
      <c r="F40" s="3"/>
      <c r="G40" s="17"/>
      <c r="H40" s="3"/>
      <c r="I40" s="3"/>
      <c r="J40" s="3"/>
      <c r="K40" s="3"/>
      <c r="L40" s="9"/>
    </row>
    <row r="41" spans="1:38" s="5" customFormat="1">
      <c r="A41" s="9"/>
      <c r="B41" s="9"/>
      <c r="C41" s="10"/>
      <c r="D41" s="10"/>
      <c r="F41" s="3"/>
      <c r="G41" s="17"/>
      <c r="H41" s="3"/>
      <c r="I41" s="3"/>
      <c r="J41" s="3"/>
      <c r="K41" s="3"/>
      <c r="L41" s="9"/>
    </row>
    <row r="42" spans="1:38" s="5" customFormat="1">
      <c r="A42" s="9"/>
      <c r="B42" s="9"/>
      <c r="C42" s="10"/>
      <c r="D42" s="10"/>
      <c r="F42" s="3"/>
      <c r="G42" s="17"/>
      <c r="H42" s="3"/>
      <c r="I42" s="3"/>
      <c r="J42" s="3"/>
      <c r="K42" s="3"/>
      <c r="L42" s="9"/>
    </row>
    <row r="43" spans="1:38" s="5" customFormat="1">
      <c r="A43" s="9"/>
      <c r="B43" s="9"/>
      <c r="C43" s="10"/>
      <c r="D43" s="10"/>
      <c r="F43" s="3"/>
      <c r="G43" s="17"/>
      <c r="H43" s="3"/>
      <c r="I43" s="3"/>
      <c r="J43" s="3"/>
      <c r="K43" s="3"/>
      <c r="L43" s="9"/>
    </row>
    <row r="44" spans="1:38" s="5" customFormat="1">
      <c r="A44" s="9"/>
      <c r="B44" s="9"/>
      <c r="C44" s="10"/>
      <c r="D44" s="10"/>
      <c r="F44" s="3"/>
      <c r="G44" s="17"/>
      <c r="H44" s="3"/>
      <c r="I44" s="3"/>
      <c r="J44" s="3"/>
      <c r="K44" s="3"/>
      <c r="L44" s="9"/>
      <c r="M44" s="9"/>
    </row>
    <row r="45" spans="1:38" s="5" customFormat="1">
      <c r="A45" s="9"/>
      <c r="B45" s="9"/>
      <c r="C45" s="10"/>
      <c r="D45" s="10"/>
      <c r="F45" s="3"/>
      <c r="G45" s="17"/>
      <c r="H45" s="3"/>
      <c r="I45" s="3"/>
      <c r="J45" s="3"/>
      <c r="K45" s="3"/>
      <c r="L45" s="9"/>
      <c r="M45" s="9"/>
    </row>
    <row r="46" spans="1:38" s="5" customFormat="1">
      <c r="A46" s="9"/>
      <c r="B46" s="9"/>
      <c r="C46" s="10"/>
      <c r="D46" s="10"/>
      <c r="F46" s="3"/>
      <c r="G46" s="17"/>
      <c r="H46" s="3"/>
      <c r="I46" s="3"/>
      <c r="J46" s="3"/>
      <c r="K46" s="3"/>
      <c r="L46" s="9"/>
      <c r="M46" s="9"/>
    </row>
    <row r="47" spans="1:38" s="5" customFormat="1">
      <c r="A47" s="9"/>
      <c r="B47" s="9"/>
      <c r="C47" s="10"/>
      <c r="D47" s="10"/>
      <c r="E47" s="9"/>
      <c r="F47" s="3"/>
      <c r="G47" s="17"/>
      <c r="H47" s="3"/>
      <c r="I47" s="3"/>
      <c r="J47" s="3"/>
      <c r="K47" s="3"/>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row>
    <row r="48" spans="1:38">
      <c r="D48" s="16"/>
    </row>
    <row r="59" ht="27" customHeight="1"/>
  </sheetData>
  <sheetProtection algorithmName="SHA-512" hashValue="3t0J9ogqHXPZfvoC6XTJ3HhWkzj4s2pDktT8+bN8JBrhjBP0Lpl4pvRxz5S3dMYgmjKe3n01KFpUmhYkFhKkbw==" saltValue="Hqu9/Z3ukBpFv+bRFIgL2Q==" spinCount="100000" sheet="1" objects="1" scenarios="1" selectLockedCells="1"/>
  <protectedRanges>
    <protectedRange sqref="C9 D8 B9:B12 B4 B6:B7" name="Range1"/>
    <protectedRange sqref="D9" name="Range1_2_1"/>
    <protectedRange sqref="B8" name="Range1_1_1"/>
  </protectedRanges>
  <printOptions horizontalCentered="1"/>
  <pageMargins left="0.25" right="0.25" top="0.5" bottom="0.5" header="0" footer="0.3"/>
  <pageSetup scale="81" orientation="portrait" r:id="rId1"/>
  <headerFooter alignWithMargins="0"/>
  <drawing r:id="rId2"/>
  <legacyDrawing r:id="rId3"/>
  <oleObjects>
    <mc:AlternateContent xmlns:mc="http://schemas.openxmlformats.org/markup-compatibility/2006">
      <mc:Choice Requires="x14">
        <oleObject progId="Word.Document.8" shapeId="9217" r:id="rId4">
          <objectPr defaultSize="0" r:id="rId5">
            <anchor moveWithCells="1">
              <from>
                <xdr:col>15</xdr:col>
                <xdr:colOff>0</xdr:colOff>
                <xdr:row>43</xdr:row>
                <xdr:rowOff>68580</xdr:rowOff>
              </from>
              <to>
                <xdr:col>16</xdr:col>
                <xdr:colOff>220980</xdr:colOff>
                <xdr:row>47</xdr:row>
                <xdr:rowOff>38100</xdr:rowOff>
              </to>
            </anchor>
          </objectPr>
        </oleObject>
      </mc:Choice>
      <mc:Fallback>
        <oleObject progId="Word.Document.8" shapeId="9217" r:id="rId4"/>
      </mc:Fallback>
    </mc:AlternateContent>
    <mc:AlternateContent xmlns:mc="http://schemas.openxmlformats.org/markup-compatibility/2006">
      <mc:Choice Requires="x14">
        <oleObject progId="Word.Document.8" shapeId="9218" r:id="rId6">
          <objectPr defaultSize="0" r:id="rId5">
            <anchor moveWithCells="1">
              <from>
                <xdr:col>15</xdr:col>
                <xdr:colOff>0</xdr:colOff>
                <xdr:row>43</xdr:row>
                <xdr:rowOff>68580</xdr:rowOff>
              </from>
              <to>
                <xdr:col>16</xdr:col>
                <xdr:colOff>220980</xdr:colOff>
                <xdr:row>47</xdr:row>
                <xdr:rowOff>38100</xdr:rowOff>
              </to>
            </anchor>
          </objectPr>
        </oleObject>
      </mc:Choice>
      <mc:Fallback>
        <oleObject progId="Word.Document.8" shapeId="9218"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14B26-A681-4F60-BBDD-F3B96CCD1902}">
  <sheetPr>
    <pageSetUpPr fitToPage="1"/>
  </sheetPr>
  <dimension ref="A1:G48"/>
  <sheetViews>
    <sheetView showGridLines="0" workbookViewId="0">
      <selection activeCell="A6" sqref="A6"/>
    </sheetView>
  </sheetViews>
  <sheetFormatPr defaultColWidth="8.90625" defaultRowHeight="15"/>
  <cols>
    <col min="1" max="1" width="25.90625" style="9" customWidth="1"/>
    <col min="2" max="2" width="17.36328125" style="9" customWidth="1"/>
    <col min="3" max="3" width="17.453125" style="9" customWidth="1"/>
    <col min="4" max="4" width="14.81640625" style="9" customWidth="1"/>
    <col min="5" max="5" width="10.54296875" style="9" customWidth="1"/>
    <col min="6" max="16384" width="8.90625" style="9"/>
  </cols>
  <sheetData>
    <row r="1" spans="1:7" ht="15.6">
      <c r="A1" s="83"/>
    </row>
    <row r="2" spans="1:7" ht="17.399999999999999">
      <c r="A2" s="84"/>
    </row>
    <row r="3" spans="1:7" ht="15.6">
      <c r="A3" s="85"/>
    </row>
    <row r="4" spans="1:7" ht="15.6">
      <c r="A4" s="86"/>
    </row>
    <row r="5" spans="1:7" ht="32.25" customHeight="1">
      <c r="A5" s="83"/>
    </row>
    <row r="6" spans="1:7" s="88" customFormat="1" ht="15.6" thickBot="1">
      <c r="A6" s="61"/>
      <c r="B6" s="61"/>
      <c r="C6" s="87"/>
      <c r="D6" s="62"/>
      <c r="E6" s="87"/>
    </row>
    <row r="7" spans="1:7" s="90" customFormat="1" ht="11.25" customHeight="1">
      <c r="A7" s="89" t="s">
        <v>28</v>
      </c>
      <c r="B7" s="89" t="s">
        <v>29</v>
      </c>
      <c r="D7" s="89" t="s">
        <v>30</v>
      </c>
    </row>
    <row r="8" spans="1:7" s="88" customFormat="1" ht="15.6" thickBot="1">
      <c r="A8" s="61"/>
      <c r="B8" s="61"/>
      <c r="C8" s="61"/>
      <c r="D8" s="62"/>
      <c r="E8" s="87"/>
    </row>
    <row r="9" spans="1:7" s="90" customFormat="1" ht="11.25" customHeight="1">
      <c r="A9" s="89" t="s">
        <v>31</v>
      </c>
      <c r="B9" s="89" t="s">
        <v>32</v>
      </c>
      <c r="C9" s="89" t="s">
        <v>33</v>
      </c>
      <c r="D9" s="89" t="s">
        <v>34</v>
      </c>
    </row>
    <row r="10" spans="1:7" s="88" customFormat="1" ht="15.6" thickBot="1">
      <c r="A10" s="61"/>
      <c r="B10" s="87"/>
      <c r="C10" s="61" t="s">
        <v>35</v>
      </c>
      <c r="D10" s="91"/>
      <c r="E10" s="87"/>
    </row>
    <row r="11" spans="1:7" s="90" customFormat="1" ht="11.25" customHeight="1">
      <c r="A11" s="89" t="s">
        <v>36</v>
      </c>
      <c r="C11" s="92" t="s">
        <v>37</v>
      </c>
    </row>
    <row r="12" spans="1:7" s="88" customFormat="1" ht="15.6" thickBot="1">
      <c r="A12" s="61" t="s">
        <v>38</v>
      </c>
      <c r="B12" s="61" t="s">
        <v>38</v>
      </c>
      <c r="C12" s="87" t="s">
        <v>38</v>
      </c>
      <c r="D12" s="62"/>
      <c r="E12" s="87"/>
    </row>
    <row r="13" spans="1:7" s="75" customFormat="1" ht="11.25" customHeight="1">
      <c r="A13" s="89" t="s">
        <v>39</v>
      </c>
      <c r="B13" s="89" t="s">
        <v>40</v>
      </c>
      <c r="D13" s="89" t="s">
        <v>41</v>
      </c>
    </row>
    <row r="14" spans="1:7" s="88" customFormat="1" ht="15.6" thickBot="1">
      <c r="A14" s="61" t="s">
        <v>38</v>
      </c>
      <c r="B14" s="61" t="s">
        <v>38</v>
      </c>
      <c r="C14" s="61"/>
      <c r="D14" s="62"/>
      <c r="E14" s="87"/>
    </row>
    <row r="15" spans="1:7" s="90" customFormat="1" ht="11.25" customHeight="1">
      <c r="A15" s="89" t="s">
        <v>42</v>
      </c>
      <c r="B15" s="92" t="s">
        <v>43</v>
      </c>
      <c r="C15" s="89" t="s">
        <v>33</v>
      </c>
      <c r="D15" s="89" t="s">
        <v>44</v>
      </c>
      <c r="G15" s="89"/>
    </row>
    <row r="16" spans="1:7" s="88" customFormat="1" ht="15.6" thickBot="1">
      <c r="A16" s="61" t="s">
        <v>38</v>
      </c>
      <c r="B16" s="61" t="s">
        <v>45</v>
      </c>
      <c r="C16" s="61" t="s">
        <v>38</v>
      </c>
      <c r="D16" s="62"/>
      <c r="E16" s="87"/>
    </row>
    <row r="17" spans="1:5" s="75" customFormat="1" ht="15" customHeight="1">
      <c r="A17" s="89" t="s">
        <v>46</v>
      </c>
      <c r="B17" s="89" t="s">
        <v>47</v>
      </c>
      <c r="C17" s="89" t="s">
        <v>33</v>
      </c>
      <c r="D17" s="89" t="s">
        <v>44</v>
      </c>
    </row>
    <row r="18" spans="1:5" ht="22.5" customHeight="1">
      <c r="A18" s="63" t="s">
        <v>48</v>
      </c>
      <c r="B18" s="93"/>
      <c r="C18" s="93"/>
      <c r="D18" s="93"/>
      <c r="E18" s="93"/>
    </row>
    <row r="19" spans="1:5" ht="18.75" customHeight="1" thickBot="1">
      <c r="A19" s="64" t="s">
        <v>49</v>
      </c>
      <c r="B19" s="65" t="s">
        <v>38</v>
      </c>
      <c r="C19" s="65" t="s">
        <v>38</v>
      </c>
      <c r="D19" s="66" t="s">
        <v>38</v>
      </c>
      <c r="E19" s="94"/>
    </row>
    <row r="20" spans="1:5" s="90" customFormat="1" ht="12.75" customHeight="1">
      <c r="A20" s="89" t="s">
        <v>50</v>
      </c>
      <c r="B20" s="89" t="s">
        <v>51</v>
      </c>
      <c r="C20" s="89" t="s">
        <v>52</v>
      </c>
      <c r="D20" s="95" t="s">
        <v>53</v>
      </c>
      <c r="E20" s="96"/>
    </row>
    <row r="21" spans="1:5" ht="22.5" customHeight="1">
      <c r="A21" s="63" t="s">
        <v>54</v>
      </c>
      <c r="B21" s="93"/>
      <c r="C21" s="93"/>
      <c r="D21" s="93"/>
      <c r="E21" s="93"/>
    </row>
    <row r="22" spans="1:5" s="88" customFormat="1" ht="18.75" customHeight="1" thickBot="1">
      <c r="A22" s="61"/>
      <c r="B22" s="61" t="s">
        <v>38</v>
      </c>
      <c r="C22" s="61" t="s">
        <v>38</v>
      </c>
      <c r="D22" s="91" t="s">
        <v>38</v>
      </c>
      <c r="E22" s="61"/>
    </row>
    <row r="23" spans="1:5" s="98" customFormat="1" ht="11.25" customHeight="1">
      <c r="A23" s="92" t="s">
        <v>55</v>
      </c>
      <c r="B23" s="97" t="s">
        <v>56</v>
      </c>
      <c r="C23" s="97" t="s">
        <v>57</v>
      </c>
      <c r="E23" s="97" t="s">
        <v>58</v>
      </c>
    </row>
    <row r="24" spans="1:5" s="88" customFormat="1" ht="18" customHeight="1" thickBot="1">
      <c r="A24" s="61" t="s">
        <v>38</v>
      </c>
      <c r="B24" s="61" t="s">
        <v>38</v>
      </c>
      <c r="C24" s="61"/>
      <c r="D24" s="99"/>
      <c r="E24" s="100"/>
    </row>
    <row r="25" spans="1:5" s="98" customFormat="1" ht="11.25" customHeight="1">
      <c r="A25" s="97" t="s">
        <v>59</v>
      </c>
      <c r="B25" s="97" t="s">
        <v>60</v>
      </c>
      <c r="C25" s="97" t="s">
        <v>61</v>
      </c>
      <c r="D25" s="92"/>
      <c r="E25" s="97"/>
    </row>
    <row r="26" spans="1:5" s="88" customFormat="1" ht="18" customHeight="1" thickBot="1">
      <c r="A26" s="61" t="s">
        <v>38</v>
      </c>
      <c r="B26" s="61" t="s">
        <v>38</v>
      </c>
      <c r="C26" s="61" t="s">
        <v>38</v>
      </c>
      <c r="D26" s="91"/>
      <c r="E26" s="61" t="s">
        <v>38</v>
      </c>
    </row>
    <row r="27" spans="1:5" s="98" customFormat="1" ht="11.25" customHeight="1">
      <c r="A27" s="92" t="s">
        <v>62</v>
      </c>
      <c r="B27" s="97" t="s">
        <v>56</v>
      </c>
      <c r="C27" s="97" t="s">
        <v>57</v>
      </c>
      <c r="D27" s="97"/>
      <c r="E27" s="97" t="s">
        <v>58</v>
      </c>
    </row>
    <row r="28" spans="1:5" s="88" customFormat="1" ht="18" customHeight="1" thickBot="1">
      <c r="A28" s="61" t="s">
        <v>38</v>
      </c>
      <c r="B28" s="61" t="s">
        <v>38</v>
      </c>
      <c r="C28" s="61" t="s">
        <v>38</v>
      </c>
      <c r="D28" s="99"/>
      <c r="E28" s="100"/>
    </row>
    <row r="29" spans="1:5" s="98" customFormat="1" ht="11.25" customHeight="1">
      <c r="A29" s="97" t="s">
        <v>59</v>
      </c>
      <c r="B29" s="97" t="s">
        <v>60</v>
      </c>
      <c r="C29" s="97" t="s">
        <v>61</v>
      </c>
      <c r="D29" s="92"/>
      <c r="E29" s="97"/>
    </row>
    <row r="30" spans="1:5" s="88" customFormat="1" ht="18" customHeight="1" thickBot="1">
      <c r="A30" s="67" t="s">
        <v>38</v>
      </c>
      <c r="B30" s="67" t="s">
        <v>38</v>
      </c>
      <c r="C30" s="61" t="s">
        <v>38</v>
      </c>
      <c r="D30" s="101"/>
      <c r="E30" s="67" t="s">
        <v>38</v>
      </c>
    </row>
    <row r="31" spans="1:5" s="98" customFormat="1" ht="11.25" customHeight="1">
      <c r="A31" s="95" t="s">
        <v>63</v>
      </c>
      <c r="B31" s="102" t="s">
        <v>56</v>
      </c>
      <c r="C31" s="97" t="s">
        <v>57</v>
      </c>
      <c r="D31" s="102"/>
      <c r="E31" s="102" t="s">
        <v>58</v>
      </c>
    </row>
    <row r="32" spans="1:5" s="88" customFormat="1" ht="18" customHeight="1" thickBot="1">
      <c r="A32" s="61"/>
      <c r="B32" s="61" t="s">
        <v>38</v>
      </c>
      <c r="C32" s="61" t="s">
        <v>38</v>
      </c>
      <c r="D32" s="99"/>
      <c r="E32" s="100"/>
    </row>
    <row r="33" spans="1:5" s="98" customFormat="1" ht="16.5" customHeight="1">
      <c r="A33" s="103" t="s">
        <v>59</v>
      </c>
      <c r="B33" s="103" t="s">
        <v>60</v>
      </c>
      <c r="C33" s="103" t="s">
        <v>61</v>
      </c>
      <c r="D33" s="89"/>
      <c r="E33" s="103"/>
    </row>
    <row r="34" spans="1:5">
      <c r="A34" s="68"/>
    </row>
    <row r="35" spans="1:5">
      <c r="A35" s="68"/>
    </row>
    <row r="36" spans="1:5">
      <c r="A36" s="68"/>
    </row>
    <row r="37" spans="1:5">
      <c r="A37" s="68"/>
    </row>
    <row r="38" spans="1:5">
      <c r="A38" s="68"/>
    </row>
    <row r="39" spans="1:5">
      <c r="A39" s="68"/>
    </row>
    <row r="40" spans="1:5" ht="15.6">
      <c r="A40" s="69"/>
    </row>
    <row r="41" spans="1:5" ht="15.6">
      <c r="A41" s="70"/>
    </row>
    <row r="42" spans="1:5" ht="15.6">
      <c r="A42" s="70"/>
      <c r="B42" s="71"/>
    </row>
    <row r="43" spans="1:5" ht="26.25" customHeight="1">
      <c r="A43" s="104" t="s">
        <v>64</v>
      </c>
      <c r="B43" s="105" t="s">
        <v>65</v>
      </c>
      <c r="C43" s="75"/>
      <c r="D43" s="104" t="s">
        <v>65</v>
      </c>
      <c r="E43" s="75"/>
    </row>
    <row r="44" spans="1:5" ht="15.6">
      <c r="A44" s="73" t="s">
        <v>66</v>
      </c>
      <c r="B44" s="74" t="s">
        <v>67</v>
      </c>
      <c r="C44" s="75"/>
      <c r="D44" s="73" t="s">
        <v>68</v>
      </c>
      <c r="E44" s="75"/>
    </row>
    <row r="45" spans="1:5">
      <c r="A45" s="72"/>
      <c r="B45" s="106" t="s">
        <v>65</v>
      </c>
      <c r="C45" s="107"/>
      <c r="D45" s="108" t="s">
        <v>65</v>
      </c>
      <c r="E45" s="109"/>
    </row>
    <row r="46" spans="1:5" ht="15.6">
      <c r="A46" s="73" t="s">
        <v>69</v>
      </c>
      <c r="B46" s="74" t="s">
        <v>69</v>
      </c>
      <c r="C46" s="75"/>
      <c r="D46" s="73" t="s">
        <v>69</v>
      </c>
      <c r="E46" s="75"/>
    </row>
    <row r="48" spans="1:5" ht="18">
      <c r="A48" s="161" t="s">
        <v>77</v>
      </c>
      <c r="B48" s="161"/>
      <c r="C48" s="161"/>
      <c r="D48" s="161"/>
      <c r="E48" s="161"/>
    </row>
  </sheetData>
  <sheetProtection algorithmName="SHA-512" hashValue="P4GRfs6KOBiXHUJja9BRYXx2TCX6aFKEgEfrYWoh8E9JupC+xsD2ZcSzxmRXXemPh1UdaAVw28gu47sUJbfxjA==" saltValue="cIBSgaS8vl1DDz86t1g5Wg==" spinCount="100000" sheet="1" objects="1" scenarios="1" selectLockedCells="1"/>
  <mergeCells count="1">
    <mergeCell ref="A48:E48"/>
  </mergeCells>
  <pageMargins left="0.5" right="0.45" top="0.3" bottom="0.3" header="0.3" footer="0.05"/>
  <pageSetup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ICR Lease Proposal</vt:lpstr>
      <vt:lpstr>Credit Application</vt:lpstr>
      <vt:lpstr>'Credit Application'!Print_Area</vt:lpstr>
      <vt:lpstr>'ICR Lease Proposal'!Print_Area</vt:lpstr>
      <vt:lpstr>'Credit Application'!Text10</vt:lpstr>
      <vt:lpstr>'Credit Application'!Text14</vt:lpstr>
      <vt:lpstr>'Credit Application'!Text18</vt:lpstr>
      <vt:lpstr>'Credit Application'!Text19</vt:lpstr>
      <vt:lpstr>'Credit Application'!Text2</vt:lpstr>
      <vt:lpstr>'Credit Application'!Text20</vt:lpstr>
    </vt:vector>
  </TitlesOfParts>
  <Company>Innovative Capital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ICR Lease Proposal Calculator</dc:title>
  <dc:creator>Amy Pine</dc:creator>
  <cp:lastModifiedBy>amym6</cp:lastModifiedBy>
  <cp:lastPrinted>2023-01-21T21:46:15Z</cp:lastPrinted>
  <dcterms:created xsi:type="dcterms:W3CDTF">2005-02-22T22:58:51Z</dcterms:created>
  <dcterms:modified xsi:type="dcterms:W3CDTF">2023-02-01T19:59:43Z</dcterms:modified>
</cp:coreProperties>
</file>